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11\USERS\BJARNE\Generelforsamling\"/>
    </mc:Choice>
  </mc:AlternateContent>
  <xr:revisionPtr revIDLastSave="0" documentId="14_{58ECB975-2210-49B3-A664-C655E719329F}" xr6:coauthVersionLast="47" xr6:coauthVersionMax="47" xr10:uidLastSave="{00000000-0000-0000-0000-000000000000}"/>
  <bookViews>
    <workbookView xWindow="-108" yWindow="-108" windowWidth="23256" windowHeight="12576" xr2:uid="{1AC2CFC2-5398-45AA-A46D-82020440188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3" i="1" l="1"/>
  <c r="G33" i="1"/>
  <c r="G29" i="1"/>
  <c r="C43" i="1"/>
  <c r="C33" i="1"/>
  <c r="C19" i="1"/>
  <c r="G15" i="1"/>
  <c r="C15" i="1"/>
  <c r="B19" i="1"/>
  <c r="F5" i="1"/>
  <c r="F15" i="1" s="1"/>
  <c r="F43" i="1"/>
  <c r="F29" i="1"/>
  <c r="B43" i="1"/>
  <c r="B33" i="1"/>
  <c r="B15" i="1"/>
  <c r="G44" i="1" l="1"/>
  <c r="C44" i="1"/>
  <c r="B44" i="1"/>
  <c r="F44" i="1"/>
</calcChain>
</file>

<file path=xl/sharedStrings.xml><?xml version="1.0" encoding="utf-8"?>
<sst xmlns="http://schemas.openxmlformats.org/spreadsheetml/2006/main" count="65" uniqueCount="64">
  <si>
    <t>Indtægter</t>
  </si>
  <si>
    <t>Udgifter</t>
  </si>
  <si>
    <t>Kontingenter</t>
  </si>
  <si>
    <t>Møder og rejser, frikøb</t>
  </si>
  <si>
    <t>Særlig Fond, Udlagte midler</t>
  </si>
  <si>
    <t>Lønninger m.v.</t>
  </si>
  <si>
    <t>Renter, netto</t>
  </si>
  <si>
    <t>Kontorholdsomkostninger</t>
  </si>
  <si>
    <t>Resultat af anparter i Vindmøller</t>
  </si>
  <si>
    <t>Københavns Kommuneskole, Digitale medier</t>
  </si>
  <si>
    <t>Aktieudbytter</t>
  </si>
  <si>
    <t>Særlige aktiviteter</t>
  </si>
  <si>
    <t>Realiserede netto kursavancer, obligationer</t>
  </si>
  <si>
    <t>Kontingentudgifter m.v.</t>
  </si>
  <si>
    <t>Realiserede netto kursavancer, aktier</t>
  </si>
  <si>
    <t>Lokaleomkostninger</t>
  </si>
  <si>
    <t>Indtægter fra administration af ejendomme</t>
  </si>
  <si>
    <t>Advokat-, revisor- og skattemæssig bistand</t>
  </si>
  <si>
    <t>Andre indtægter, netto</t>
  </si>
  <si>
    <t>Porteføjleadministration, gebyrer m.v.</t>
  </si>
  <si>
    <t>Årets resultat Hyltebjerg Allé 60-62</t>
  </si>
  <si>
    <t>Indtægter I alt</t>
  </si>
  <si>
    <t>Udgifter I alt</t>
  </si>
  <si>
    <t>Årets resultat før skat</t>
  </si>
  <si>
    <t>Skat af årets resultat</t>
  </si>
  <si>
    <t>Årets resultat</t>
  </si>
  <si>
    <t>Aktiver</t>
  </si>
  <si>
    <t>Passiver</t>
  </si>
  <si>
    <t>Anlægsaktiver</t>
  </si>
  <si>
    <t>Egenkapital</t>
  </si>
  <si>
    <t>Ejendommen Frydendalsvej 20</t>
  </si>
  <si>
    <t>Ejendommen Frydendalsvej 24</t>
  </si>
  <si>
    <t xml:space="preserve">Saldo pr. 1. januar </t>
  </si>
  <si>
    <t>Ejendommen Prenzlauer Berg</t>
  </si>
  <si>
    <t>Overført resultat</t>
  </si>
  <si>
    <t>Ejendommen Hyltebjerg Alle 60-62</t>
  </si>
  <si>
    <t>Opskrivningshenlæggelser</t>
  </si>
  <si>
    <t>Inventar og teknisk udstyr</t>
  </si>
  <si>
    <t>Egenkapital I alt</t>
  </si>
  <si>
    <t>Værdipapirer</t>
  </si>
  <si>
    <t>KLF's Kolonier</t>
  </si>
  <si>
    <t>Hensættelser</t>
  </si>
  <si>
    <t>Egenkapital Særlig Fond, Udlagte midler</t>
  </si>
  <si>
    <t>Udskudt skat</t>
  </si>
  <si>
    <t>Anlægsaktiver I alt</t>
  </si>
  <si>
    <t>Hensættelser I alt</t>
  </si>
  <si>
    <t>Omsætningsaktiver</t>
  </si>
  <si>
    <t>Gæld</t>
  </si>
  <si>
    <t>Periodeafgrænsningsposter</t>
  </si>
  <si>
    <t>Tilgodehavender</t>
  </si>
  <si>
    <t>Offentlige kreditorer</t>
  </si>
  <si>
    <t>Mellemregning udlejningsejendomme</t>
  </si>
  <si>
    <t>Andre kreditorer</t>
  </si>
  <si>
    <t>Skyldig selskabsskat</t>
  </si>
  <si>
    <t>Likvide beholdninger</t>
  </si>
  <si>
    <t>Mellemregning Særlig Fond (udlagte midler)</t>
  </si>
  <si>
    <t>Omsætningsaktiver I alt</t>
  </si>
  <si>
    <t>Bankgæld</t>
  </si>
  <si>
    <t>Aktiver I alt</t>
  </si>
  <si>
    <t>Gæld I alt</t>
  </si>
  <si>
    <t>Passiver I alt</t>
  </si>
  <si>
    <t>Resultatopgørelse for perioden 1. januar 2022 - 31. december 2022 (det komplette regnskab findes på hjemmesiden)</t>
  </si>
  <si>
    <t xml:space="preserve">Balance pr. 31. december </t>
  </si>
  <si>
    <t>Udskud skatte-aktiv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</si>
</sst>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left" indent="12"/>
    </xf>
    <xf numFmtId="3" fontId="4" fillId="0" borderId="0" xfId="0" applyNumberFormat="1" applyFont="1"/>
    <xf numFmtId="3" fontId="5" fillId="0" borderId="0" xfId="0" applyNumberFormat="1" applyFont="1"/>
    <xf numFmtId="3" fontId="5" fillId="0" borderId="1" xfId="0" applyNumberFormat="1" applyFont="1" applyBorder="1"/>
    <xf numFmtId="0" fontId="3" fillId="0" borderId="0" xfId="0" applyFont="1"/>
    <xf numFmtId="0" fontId="6" fillId="0" borderId="0" xfId="0" applyFont="1"/>
    <xf numFmtId="0" fontId="0" fillId="0" borderId="1" xfId="0" applyBorder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40907-ABDD-4F1B-B2FC-886AF2A10264}">
  <sheetPr>
    <pageSetUpPr fitToPage="1"/>
  </sheetPr>
  <dimension ref="A1:G63"/>
  <sheetViews>
    <sheetView tabSelected="1" workbookViewId="0">
      <selection activeCell="I8" sqref="I8"/>
    </sheetView>
  </sheetViews>
  <sheetFormatPr defaultRowHeight="14.4" x14ac:dyDescent="0.3"/>
  <cols>
    <col min="1" max="1" width="43.33203125" customWidth="1"/>
    <col min="2" max="3" width="12.109375" customWidth="1"/>
    <col min="4" max="4" width="3.6640625" customWidth="1"/>
    <col min="5" max="5" width="43.44140625" customWidth="1"/>
    <col min="6" max="7" width="12.109375" customWidth="1"/>
  </cols>
  <sheetData>
    <row r="1" spans="1:7" ht="23.4" x14ac:dyDescent="0.45">
      <c r="A1" s="1" t="s">
        <v>61</v>
      </c>
    </row>
    <row r="2" spans="1:7" ht="23.4" x14ac:dyDescent="0.45">
      <c r="A2" s="1"/>
    </row>
    <row r="3" spans="1:7" x14ac:dyDescent="0.3">
      <c r="B3" s="10">
        <v>2021</v>
      </c>
      <c r="C3" s="10">
        <v>2022</v>
      </c>
      <c r="D3" s="10"/>
      <c r="F3" s="10">
        <v>2021</v>
      </c>
      <c r="G3" s="10">
        <v>2022</v>
      </c>
    </row>
    <row r="4" spans="1:7" ht="18" x14ac:dyDescent="0.35">
      <c r="A4" s="2" t="s">
        <v>0</v>
      </c>
      <c r="E4" s="2" t="s">
        <v>1</v>
      </c>
    </row>
    <row r="5" spans="1:7" x14ac:dyDescent="0.3">
      <c r="A5" t="s">
        <v>2</v>
      </c>
      <c r="B5" s="3">
        <v>17424614</v>
      </c>
      <c r="C5" s="3">
        <v>17547799</v>
      </c>
      <c r="D5" s="3"/>
      <c r="E5" t="s">
        <v>3</v>
      </c>
      <c r="F5" s="3">
        <f>2173255+3492838</f>
        <v>5666093</v>
      </c>
      <c r="G5" s="12">
        <f>3195065+2392954+1172587+196367</f>
        <v>6956973</v>
      </c>
    </row>
    <row r="6" spans="1:7" x14ac:dyDescent="0.3">
      <c r="A6" t="s">
        <v>4</v>
      </c>
      <c r="B6" s="3">
        <v>190938</v>
      </c>
      <c r="C6" s="3">
        <v>111976</v>
      </c>
      <c r="D6" s="3"/>
      <c r="E6" t="s">
        <v>5</v>
      </c>
      <c r="F6" s="3">
        <v>10244147</v>
      </c>
      <c r="G6" s="12">
        <f>12326162-1172587-196367</f>
        <v>10957208</v>
      </c>
    </row>
    <row r="7" spans="1:7" x14ac:dyDescent="0.3">
      <c r="A7" t="s">
        <v>6</v>
      </c>
      <c r="B7" s="3">
        <v>901034</v>
      </c>
      <c r="C7" s="3">
        <v>884208</v>
      </c>
      <c r="D7" s="3"/>
      <c r="E7" t="s">
        <v>7</v>
      </c>
      <c r="F7" s="3">
        <v>1034027</v>
      </c>
      <c r="G7" s="3">
        <v>1189603</v>
      </c>
    </row>
    <row r="8" spans="1:7" x14ac:dyDescent="0.3">
      <c r="A8" t="s">
        <v>8</v>
      </c>
      <c r="B8" s="3">
        <v>0</v>
      </c>
      <c r="C8" s="3">
        <v>0</v>
      </c>
      <c r="D8" s="3"/>
      <c r="E8" t="s">
        <v>9</v>
      </c>
      <c r="F8" s="3">
        <v>349414</v>
      </c>
      <c r="G8" s="3">
        <v>308767</v>
      </c>
    </row>
    <row r="9" spans="1:7" x14ac:dyDescent="0.3">
      <c r="A9" t="s">
        <v>10</v>
      </c>
      <c r="B9" s="3">
        <v>1817468</v>
      </c>
      <c r="C9" s="3">
        <v>2332597</v>
      </c>
      <c r="D9" s="3"/>
      <c r="E9" t="s">
        <v>11</v>
      </c>
      <c r="F9" s="3">
        <v>628535</v>
      </c>
      <c r="G9" s="3">
        <v>459478</v>
      </c>
    </row>
    <row r="10" spans="1:7" x14ac:dyDescent="0.3">
      <c r="A10" t="s">
        <v>12</v>
      </c>
      <c r="B10" s="3">
        <v>102437</v>
      </c>
      <c r="C10" s="3">
        <v>-2193046</v>
      </c>
      <c r="D10" s="3"/>
      <c r="E10" t="s">
        <v>13</v>
      </c>
      <c r="F10" s="3">
        <v>236593</v>
      </c>
      <c r="G10" s="3">
        <v>239186</v>
      </c>
    </row>
    <row r="11" spans="1:7" x14ac:dyDescent="0.3">
      <c r="A11" t="s">
        <v>14</v>
      </c>
      <c r="B11" s="3">
        <v>-483581</v>
      </c>
      <c r="C11" s="3">
        <v>-2354281</v>
      </c>
      <c r="D11" s="3"/>
      <c r="E11" t="s">
        <v>15</v>
      </c>
      <c r="F11" s="3">
        <v>666768</v>
      </c>
      <c r="G11" s="3">
        <v>897616</v>
      </c>
    </row>
    <row r="12" spans="1:7" x14ac:dyDescent="0.3">
      <c r="A12" t="s">
        <v>16</v>
      </c>
      <c r="B12" s="3">
        <v>145693</v>
      </c>
      <c r="C12" s="3">
        <v>149402</v>
      </c>
      <c r="D12" s="3"/>
      <c r="E12" t="s">
        <v>17</v>
      </c>
      <c r="F12" s="3">
        <v>143430</v>
      </c>
      <c r="G12" s="3">
        <v>806038</v>
      </c>
    </row>
    <row r="13" spans="1:7" x14ac:dyDescent="0.3">
      <c r="A13" t="s">
        <v>18</v>
      </c>
      <c r="B13" s="3">
        <v>1323199</v>
      </c>
      <c r="C13" s="3">
        <v>1542534</v>
      </c>
      <c r="D13" s="3"/>
      <c r="E13" t="s">
        <v>19</v>
      </c>
      <c r="F13" s="3">
        <v>158505</v>
      </c>
      <c r="G13" s="3">
        <v>154116</v>
      </c>
    </row>
    <row r="14" spans="1:7" x14ac:dyDescent="0.3">
      <c r="A14" t="s">
        <v>20</v>
      </c>
      <c r="B14" s="4">
        <v>275126</v>
      </c>
      <c r="C14" s="4">
        <v>-131034</v>
      </c>
      <c r="D14" s="3"/>
      <c r="F14" s="4"/>
      <c r="G14" s="11"/>
    </row>
    <row r="15" spans="1:7" ht="18" x14ac:dyDescent="0.35">
      <c r="A15" s="5" t="s">
        <v>21</v>
      </c>
      <c r="B15" s="6">
        <f>SUM(B5:B14)</f>
        <v>21696928</v>
      </c>
      <c r="C15" s="6">
        <f>SUM(C5:C14)</f>
        <v>17890155</v>
      </c>
      <c r="D15" s="6"/>
      <c r="E15" s="5" t="s">
        <v>22</v>
      </c>
      <c r="F15" s="6">
        <f>SUM(F5:F14)</f>
        <v>19127512</v>
      </c>
      <c r="G15" s="6">
        <f>SUM(G5:G14)</f>
        <v>21968985</v>
      </c>
    </row>
    <row r="16" spans="1:7" x14ac:dyDescent="0.3">
      <c r="B16" s="3"/>
      <c r="C16" s="3"/>
      <c r="D16" s="3"/>
    </row>
    <row r="17" spans="1:7" ht="18" x14ac:dyDescent="0.35">
      <c r="A17" s="5" t="s">
        <v>23</v>
      </c>
      <c r="B17" s="7">
        <v>2569416</v>
      </c>
      <c r="C17" s="7">
        <v>-4078830</v>
      </c>
      <c r="D17" s="7"/>
    </row>
    <row r="18" spans="1:7" ht="18" x14ac:dyDescent="0.35">
      <c r="A18" s="5" t="s">
        <v>24</v>
      </c>
      <c r="B18" s="8">
        <v>-1285632</v>
      </c>
      <c r="C18" s="8">
        <v>2563374</v>
      </c>
      <c r="D18" s="7"/>
    </row>
    <row r="19" spans="1:7" ht="18" x14ac:dyDescent="0.35">
      <c r="A19" s="5" t="s">
        <v>25</v>
      </c>
      <c r="B19" s="6">
        <f>SUM(B17:B18)</f>
        <v>1283784</v>
      </c>
      <c r="C19" s="6">
        <f>SUM(C17:C18)</f>
        <v>-1515456</v>
      </c>
      <c r="D19" s="6"/>
    </row>
    <row r="21" spans="1:7" ht="23.4" x14ac:dyDescent="0.45">
      <c r="A21" s="1" t="s">
        <v>62</v>
      </c>
    </row>
    <row r="22" spans="1:7" x14ac:dyDescent="0.3">
      <c r="B22">
        <v>2021</v>
      </c>
      <c r="C22">
        <v>2021</v>
      </c>
      <c r="F22">
        <v>2021</v>
      </c>
      <c r="G22">
        <v>2022</v>
      </c>
    </row>
    <row r="23" spans="1:7" ht="18" x14ac:dyDescent="0.35">
      <c r="A23" s="2" t="s">
        <v>26</v>
      </c>
      <c r="E23" s="2" t="s">
        <v>27</v>
      </c>
    </row>
    <row r="24" spans="1:7" ht="18" x14ac:dyDescent="0.35">
      <c r="A24" s="9" t="s">
        <v>28</v>
      </c>
      <c r="E24" s="9" t="s">
        <v>29</v>
      </c>
    </row>
    <row r="25" spans="1:7" x14ac:dyDescent="0.3">
      <c r="A25" t="s">
        <v>30</v>
      </c>
      <c r="B25" s="3">
        <v>14600000</v>
      </c>
      <c r="C25" s="3">
        <v>14600000</v>
      </c>
      <c r="D25" s="3"/>
    </row>
    <row r="26" spans="1:7" x14ac:dyDescent="0.3">
      <c r="A26" t="s">
        <v>31</v>
      </c>
      <c r="B26" s="3">
        <v>13700000</v>
      </c>
      <c r="C26" s="3">
        <v>13700000</v>
      </c>
      <c r="D26" s="3"/>
      <c r="E26" t="s">
        <v>32</v>
      </c>
      <c r="F26" s="3">
        <v>179545738</v>
      </c>
      <c r="G26" s="3">
        <v>180829520</v>
      </c>
    </row>
    <row r="27" spans="1:7" x14ac:dyDescent="0.3">
      <c r="A27" t="s">
        <v>33</v>
      </c>
      <c r="B27" s="3">
        <v>1955828</v>
      </c>
      <c r="C27" s="3">
        <v>1955828</v>
      </c>
      <c r="D27" s="3"/>
      <c r="E27" t="s">
        <v>34</v>
      </c>
      <c r="F27" s="3">
        <v>1283784</v>
      </c>
      <c r="G27" s="3">
        <v>-1515456</v>
      </c>
    </row>
    <row r="28" spans="1:7" x14ac:dyDescent="0.3">
      <c r="A28" t="s">
        <v>35</v>
      </c>
      <c r="B28" s="3">
        <v>28883951</v>
      </c>
      <c r="C28" s="3">
        <v>28453599</v>
      </c>
      <c r="D28" s="3"/>
      <c r="E28" t="s">
        <v>36</v>
      </c>
      <c r="F28" s="4">
        <v>160610730</v>
      </c>
      <c r="G28" s="3">
        <v>151690563</v>
      </c>
    </row>
    <row r="29" spans="1:7" ht="18" x14ac:dyDescent="0.35">
      <c r="A29" t="s">
        <v>37</v>
      </c>
      <c r="B29" s="3">
        <v>590847</v>
      </c>
      <c r="C29" s="3">
        <v>518069</v>
      </c>
      <c r="D29" s="3"/>
      <c r="E29" s="5" t="s">
        <v>38</v>
      </c>
      <c r="F29" s="6">
        <f>SUM(F26:F28)</f>
        <v>341440252</v>
      </c>
      <c r="G29" s="6">
        <f>SUM(G26:G28)</f>
        <v>331004627</v>
      </c>
    </row>
    <row r="30" spans="1:7" x14ac:dyDescent="0.3">
      <c r="A30" t="s">
        <v>39</v>
      </c>
      <c r="B30" s="3">
        <v>176852711</v>
      </c>
      <c r="C30" s="3">
        <v>162105209</v>
      </c>
      <c r="D30" s="3"/>
    </row>
    <row r="31" spans="1:7" ht="18" x14ac:dyDescent="0.35">
      <c r="A31" t="s">
        <v>40</v>
      </c>
      <c r="B31" s="3">
        <v>82119636</v>
      </c>
      <c r="C31" s="3">
        <v>83633148</v>
      </c>
      <c r="D31" s="3"/>
      <c r="E31" s="9" t="s">
        <v>41</v>
      </c>
    </row>
    <row r="32" spans="1:7" x14ac:dyDescent="0.3">
      <c r="A32" t="s">
        <v>42</v>
      </c>
      <c r="B32" s="4">
        <v>21053454</v>
      </c>
      <c r="C32" s="4">
        <v>20968313</v>
      </c>
      <c r="D32" s="3"/>
      <c r="E32" t="s">
        <v>43</v>
      </c>
      <c r="F32" s="4">
        <v>2239948</v>
      </c>
      <c r="G32" s="3">
        <v>0</v>
      </c>
    </row>
    <row r="33" spans="1:7" ht="18" x14ac:dyDescent="0.35">
      <c r="A33" s="5" t="s">
        <v>44</v>
      </c>
      <c r="B33" s="6">
        <f>SUM(B25:B32)</f>
        <v>339756427</v>
      </c>
      <c r="C33" s="6">
        <f>SUM(C25:C32)</f>
        <v>325934166</v>
      </c>
      <c r="D33" s="6"/>
      <c r="E33" s="5" t="s">
        <v>45</v>
      </c>
      <c r="F33" s="6">
        <v>2239948</v>
      </c>
      <c r="G33" s="6">
        <f>SUM(G32)</f>
        <v>0</v>
      </c>
    </row>
    <row r="34" spans="1:7" ht="18" x14ac:dyDescent="0.35">
      <c r="A34" s="5"/>
      <c r="E34" s="9"/>
    </row>
    <row r="36" spans="1:7" ht="18" x14ac:dyDescent="0.35">
      <c r="A36" s="9" t="s">
        <v>46</v>
      </c>
      <c r="E36" s="9" t="s">
        <v>47</v>
      </c>
    </row>
    <row r="37" spans="1:7" x14ac:dyDescent="0.3">
      <c r="B37" s="3"/>
      <c r="E37" t="s">
        <v>48</v>
      </c>
      <c r="F37" s="3">
        <v>1134460</v>
      </c>
      <c r="G37">
        <v>0</v>
      </c>
    </row>
    <row r="38" spans="1:7" x14ac:dyDescent="0.3">
      <c r="A38" t="s">
        <v>49</v>
      </c>
      <c r="B38" s="3">
        <v>22541</v>
      </c>
      <c r="C38" s="3">
        <v>643083</v>
      </c>
      <c r="D38" s="3"/>
      <c r="E38" t="s">
        <v>50</v>
      </c>
      <c r="F38" s="3">
        <v>1063094</v>
      </c>
      <c r="G38" s="3">
        <v>727197</v>
      </c>
    </row>
    <row r="39" spans="1:7" x14ac:dyDescent="0.3">
      <c r="A39" t="s">
        <v>51</v>
      </c>
      <c r="B39" s="3">
        <v>8952403</v>
      </c>
      <c r="C39" s="3">
        <v>10814805</v>
      </c>
      <c r="D39" s="3"/>
      <c r="E39" t="s">
        <v>52</v>
      </c>
      <c r="F39" s="3">
        <v>287692</v>
      </c>
      <c r="G39" s="3">
        <v>1202872</v>
      </c>
    </row>
    <row r="40" spans="1:7" x14ac:dyDescent="0.3">
      <c r="A40" t="s">
        <v>63</v>
      </c>
      <c r="C40" s="3">
        <v>319722</v>
      </c>
      <c r="D40" s="3"/>
      <c r="E40" t="s">
        <v>53</v>
      </c>
      <c r="F40" s="3">
        <v>932997</v>
      </c>
      <c r="G40" s="3">
        <v>0</v>
      </c>
    </row>
    <row r="41" spans="1:7" x14ac:dyDescent="0.3">
      <c r="A41" t="s">
        <v>48</v>
      </c>
      <c r="B41" s="3">
        <v>2327982</v>
      </c>
      <c r="C41" s="3">
        <v>4761228</v>
      </c>
      <c r="D41" s="3"/>
      <c r="E41" t="s">
        <v>55</v>
      </c>
      <c r="F41" s="3">
        <v>1846822</v>
      </c>
      <c r="G41" s="3">
        <v>1846822</v>
      </c>
    </row>
    <row r="42" spans="1:7" ht="15.6" x14ac:dyDescent="0.3">
      <c r="A42" t="s">
        <v>54</v>
      </c>
      <c r="B42" s="4">
        <v>1514334</v>
      </c>
      <c r="C42" s="4">
        <v>718173</v>
      </c>
      <c r="D42" s="6"/>
      <c r="E42" t="s">
        <v>57</v>
      </c>
      <c r="F42" s="4">
        <v>3628422</v>
      </c>
      <c r="G42" s="4">
        <v>8409658</v>
      </c>
    </row>
    <row r="43" spans="1:7" ht="18" x14ac:dyDescent="0.35">
      <c r="A43" s="5" t="s">
        <v>56</v>
      </c>
      <c r="B43" s="6">
        <f>SUM(B38:B42)</f>
        <v>12817260</v>
      </c>
      <c r="C43" s="6">
        <f>SUM(C38:C42)</f>
        <v>17257011</v>
      </c>
      <c r="D43" s="6"/>
      <c r="E43" s="5" t="s">
        <v>59</v>
      </c>
      <c r="F43" s="6">
        <f>SUM(F37:F42)</f>
        <v>8893487</v>
      </c>
      <c r="G43" s="6">
        <f>SUM(G37:G42)</f>
        <v>12186549</v>
      </c>
    </row>
    <row r="44" spans="1:7" ht="18" x14ac:dyDescent="0.35">
      <c r="A44" s="5" t="s">
        <v>58</v>
      </c>
      <c r="B44" s="6">
        <f>SUM(B33+B43)</f>
        <v>352573687</v>
      </c>
      <c r="C44" s="6">
        <f>SUM(C33+C43)</f>
        <v>343191177</v>
      </c>
      <c r="E44" s="5" t="s">
        <v>60</v>
      </c>
      <c r="F44" s="6">
        <f>SUM(F29+F33+F43)</f>
        <v>352573687</v>
      </c>
      <c r="G44" s="6">
        <f>SUM(G29+G33+G43)</f>
        <v>343191176</v>
      </c>
    </row>
    <row r="45" spans="1:7" ht="18" x14ac:dyDescent="0.35">
      <c r="A45" s="9"/>
    </row>
    <row r="46" spans="1:7" x14ac:dyDescent="0.3">
      <c r="B46" s="3"/>
      <c r="C46" s="3"/>
      <c r="D46" s="3"/>
    </row>
    <row r="47" spans="1:7" x14ac:dyDescent="0.3">
      <c r="B47" s="3"/>
      <c r="C47" s="3"/>
      <c r="D47" s="3"/>
    </row>
    <row r="48" spans="1:7" x14ac:dyDescent="0.3">
      <c r="B48" s="3"/>
      <c r="C48" s="3"/>
      <c r="D48" s="3"/>
    </row>
    <row r="49" spans="1:4" x14ac:dyDescent="0.3">
      <c r="B49" s="3"/>
      <c r="C49" s="3"/>
      <c r="D49" s="3"/>
    </row>
    <row r="50" spans="1:4" ht="18" x14ac:dyDescent="0.35">
      <c r="A50" s="5"/>
      <c r="B50" s="6"/>
      <c r="C50" s="6"/>
      <c r="D50" s="6"/>
    </row>
    <row r="52" spans="1:4" ht="18" x14ac:dyDescent="0.35">
      <c r="A52" s="9"/>
    </row>
    <row r="53" spans="1:4" x14ac:dyDescent="0.3">
      <c r="B53" s="3"/>
      <c r="C53" s="3"/>
      <c r="D53" s="3"/>
    </row>
    <row r="54" spans="1:4" ht="18" x14ac:dyDescent="0.35">
      <c r="A54" s="5"/>
      <c r="B54" s="6"/>
      <c r="C54" s="6"/>
      <c r="D54" s="6"/>
    </row>
    <row r="55" spans="1:4" ht="18" x14ac:dyDescent="0.35">
      <c r="A55" s="5"/>
    </row>
    <row r="56" spans="1:4" ht="18" x14ac:dyDescent="0.35">
      <c r="A56" s="9"/>
    </row>
    <row r="57" spans="1:4" x14ac:dyDescent="0.3">
      <c r="B57" s="3"/>
      <c r="C57" s="3"/>
      <c r="D57" s="3"/>
    </row>
    <row r="58" spans="1:4" x14ac:dyDescent="0.3">
      <c r="B58" s="3"/>
      <c r="C58" s="3"/>
      <c r="D58" s="3"/>
    </row>
    <row r="59" spans="1:4" x14ac:dyDescent="0.3">
      <c r="B59" s="3"/>
      <c r="C59" s="3"/>
      <c r="D59" s="3"/>
    </row>
    <row r="60" spans="1:4" x14ac:dyDescent="0.3">
      <c r="B60" s="3"/>
      <c r="C60" s="3"/>
      <c r="D60" s="3"/>
    </row>
    <row r="61" spans="1:4" x14ac:dyDescent="0.3">
      <c r="B61" s="3"/>
      <c r="C61" s="3"/>
      <c r="D61" s="3"/>
    </row>
    <row r="62" spans="1:4" ht="18" x14ac:dyDescent="0.35">
      <c r="A62" s="5"/>
      <c r="B62" s="6"/>
      <c r="C62" s="6"/>
      <c r="D62" s="6"/>
    </row>
    <row r="63" spans="1:4" ht="18" x14ac:dyDescent="0.35">
      <c r="A63" s="5"/>
      <c r="B63" s="6"/>
      <c r="C63" s="6"/>
      <c r="D63" s="6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Østergaard</dc:creator>
  <cp:lastModifiedBy>Bjarne Schultz Jensen</cp:lastModifiedBy>
  <cp:lastPrinted>2023-09-19T12:33:32Z</cp:lastPrinted>
  <dcterms:created xsi:type="dcterms:W3CDTF">2022-08-01T13:43:17Z</dcterms:created>
  <dcterms:modified xsi:type="dcterms:W3CDTF">2023-09-20T14:12:09Z</dcterms:modified>
</cp:coreProperties>
</file>