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120" windowWidth="14220" windowHeight="8835" activeTab="0"/>
  </bookViews>
  <sheets>
    <sheet name="timer" sheetId="1" r:id="rId1"/>
    <sheet name="data" sheetId="2" r:id="rId2"/>
  </sheets>
  <definedNames>
    <definedName name="ferietimer">'data'!$A$1:$D$365</definedName>
    <definedName name="kalender">'data'!$A$1:$D$31</definedName>
    <definedName name="måned">'data'!$G$12:$H$123</definedName>
    <definedName name="timer">'data'!$F$1:$G$9</definedName>
    <definedName name="_xlnm.Print_Area" localSheetId="0">'timer'!$A$1:$H$37</definedName>
  </definedNames>
  <calcPr fullCalcOnLoad="1"/>
</workbook>
</file>

<file path=xl/comments1.xml><?xml version="1.0" encoding="utf-8"?>
<comments xmlns="http://schemas.openxmlformats.org/spreadsheetml/2006/main">
  <authors>
    <author>m552</author>
  </authors>
  <commentList>
    <comment ref="C5" authorId="0">
      <text>
        <r>
          <rPr>
            <b/>
            <sz val="8"/>
            <rFont val="Tahoma"/>
            <family val="0"/>
          </rPr>
          <t>m552:</t>
        </r>
        <r>
          <rPr>
            <sz val="8"/>
            <rFont val="Tahoma"/>
            <family val="0"/>
          </rPr>
          <t xml:space="preserve">
skrives således:
8:15</t>
        </r>
      </text>
    </comment>
    <comment ref="A5" authorId="0">
      <text>
        <r>
          <rPr>
            <b/>
            <sz val="8"/>
            <rFont val="Tahoma"/>
            <family val="0"/>
          </rPr>
          <t>m552:</t>
        </r>
        <r>
          <rPr>
            <sz val="8"/>
            <rFont val="Tahoma"/>
            <family val="0"/>
          </rPr>
          <t xml:space="preserve">
udfyldes således:
01-08-04</t>
        </r>
      </text>
    </comment>
    <comment ref="B50" authorId="0">
      <text>
        <r>
          <rPr>
            <b/>
            <sz val="8"/>
            <rFont val="Tahoma"/>
            <family val="0"/>
          </rPr>
          <t>m552:</t>
        </r>
        <r>
          <rPr>
            <sz val="8"/>
            <rFont val="Tahoma"/>
            <family val="0"/>
          </rPr>
          <t xml:space="preserve">
skrives som decimal
f.eks. 5,40</t>
        </r>
      </text>
    </comment>
    <comment ref="B51" authorId="0">
      <text>
        <r>
          <rPr>
            <b/>
            <sz val="8"/>
            <rFont val="Tahoma"/>
            <family val="0"/>
          </rPr>
          <t>m552:</t>
        </r>
        <r>
          <rPr>
            <sz val="8"/>
            <rFont val="Tahoma"/>
            <family val="0"/>
          </rPr>
          <t xml:space="preserve">
skrives som decimal
f.eks. 5,40</t>
        </r>
      </text>
    </comment>
    <comment ref="B52" authorId="0">
      <text>
        <r>
          <rPr>
            <b/>
            <sz val="8"/>
            <rFont val="Tahoma"/>
            <family val="0"/>
          </rPr>
          <t>m552:</t>
        </r>
        <r>
          <rPr>
            <sz val="8"/>
            <rFont val="Tahoma"/>
            <family val="0"/>
          </rPr>
          <t xml:space="preserve">
skrives som decimal
f.eks. 5,40</t>
        </r>
      </text>
    </comment>
    <comment ref="B53" authorId="0">
      <text>
        <r>
          <rPr>
            <b/>
            <sz val="8"/>
            <rFont val="Tahoma"/>
            <family val="0"/>
          </rPr>
          <t>m552:</t>
        </r>
        <r>
          <rPr>
            <sz val="8"/>
            <rFont val="Tahoma"/>
            <family val="0"/>
          </rPr>
          <t xml:space="preserve">
skrives som decimal
f.eks. 5,40</t>
        </r>
      </text>
    </comment>
    <comment ref="B54" authorId="0">
      <text>
        <r>
          <rPr>
            <b/>
            <sz val="8"/>
            <rFont val="Tahoma"/>
            <family val="0"/>
          </rPr>
          <t>m552:</t>
        </r>
        <r>
          <rPr>
            <sz val="8"/>
            <rFont val="Tahoma"/>
            <family val="0"/>
          </rPr>
          <t xml:space="preserve">
skrives som decimal
f.eks. 5,40</t>
        </r>
      </text>
    </comment>
  </commentList>
</comments>
</file>

<file path=xl/sharedStrings.xml><?xml version="1.0" encoding="utf-8"?>
<sst xmlns="http://schemas.openxmlformats.org/spreadsheetml/2006/main" count="46" uniqueCount="34">
  <si>
    <t>Fra kl.</t>
  </si>
  <si>
    <t>Til kl.</t>
  </si>
  <si>
    <t>Timer</t>
  </si>
  <si>
    <t>Navn</t>
  </si>
  <si>
    <t>Dato</t>
  </si>
  <si>
    <t>Plan- timer</t>
  </si>
  <si>
    <t>Ansat antal timer ugentlig &gt; &gt; &gt;</t>
  </si>
  <si>
    <t>Mandag</t>
  </si>
  <si>
    <t>Tirsdag</t>
  </si>
  <si>
    <t>Onsdag</t>
  </si>
  <si>
    <t>Torsdag</t>
  </si>
  <si>
    <t>Fredag</t>
  </si>
  <si>
    <t>Lørdag</t>
  </si>
  <si>
    <t>Søndag</t>
  </si>
  <si>
    <t>startdato</t>
  </si>
  <si>
    <t>slutdato</t>
  </si>
  <si>
    <t xml:space="preserve">Timeregnskab </t>
  </si>
  <si>
    <t>Dagens bevægelse</t>
  </si>
  <si>
    <t xml:space="preserve">Saldo </t>
  </si>
  <si>
    <t>Overføres til næste månedsskema</t>
  </si>
  <si>
    <t>i alt</t>
  </si>
  <si>
    <t>Overførte timer &gt;&gt;&gt;</t>
  </si>
  <si>
    <t>periode</t>
  </si>
  <si>
    <t>Bemærkning</t>
  </si>
  <si>
    <t>Timetal 1/100</t>
  </si>
  <si>
    <t>Fast ugeplan</t>
  </si>
  <si>
    <t>Vejledning:</t>
  </si>
  <si>
    <t>Hvis der står timer i kolonnen "Plantimer" skal kolonnerne "Fra kl." og "Til kl." udfyldes</t>
  </si>
  <si>
    <t>Nedenstående skema udfyldes, hvis arbejdstiden ikke skal fordeles med samme timetal ma - fre.</t>
  </si>
  <si>
    <t>I alt</t>
  </si>
  <si>
    <t xml:space="preserve"> </t>
  </si>
  <si>
    <t>Eksempel på arbejdstid</t>
  </si>
  <si>
    <t>Bemærk: Klokkeslet skrives 7:45</t>
  </si>
  <si>
    <t>F.eks. Afholdelse af fridag/fleksdag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</si>
</sst>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d/mm/yy"/>
  </numFmts>
  <fonts count="4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b/>
      <sz val="14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3" applyNumberFormat="0" applyAlignment="0" applyProtection="0"/>
    <xf numFmtId="0" fontId="8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2" fontId="0" fillId="34" borderId="10" xfId="0" applyNumberFormat="1" applyFill="1" applyBorder="1" applyAlignment="1" applyProtection="1">
      <alignment/>
      <protection hidden="1"/>
    </xf>
    <xf numFmtId="14" fontId="0" fillId="0" borderId="10" xfId="0" applyNumberFormat="1" applyFill="1" applyBorder="1" applyAlignment="1" applyProtection="1">
      <alignment/>
      <protection hidden="1"/>
    </xf>
    <xf numFmtId="14" fontId="0" fillId="0" borderId="11" xfId="0" applyNumberForma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2" fontId="0" fillId="35" borderId="10" xfId="0" applyNumberFormat="1" applyFill="1" applyBorder="1" applyAlignment="1" applyProtection="1">
      <alignment/>
      <protection locked="0"/>
    </xf>
    <xf numFmtId="20" fontId="0" fillId="35" borderId="10" xfId="0" applyNumberForma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14" fontId="3" fillId="35" borderId="10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3" fillId="33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 locked="0"/>
    </xf>
    <xf numFmtId="0" fontId="0" fillId="0" borderId="0" xfId="0" applyNumberFormat="1" applyAlignment="1">
      <alignment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showGridLines="0" tabSelected="1" zoomScalePageLayoutView="0" workbookViewId="0" topLeftCell="A1">
      <selection activeCell="F1" sqref="F1"/>
    </sheetView>
  </sheetViews>
  <sheetFormatPr defaultColWidth="9.140625" defaultRowHeight="12.75"/>
  <cols>
    <col min="1" max="1" width="11.7109375" style="3" customWidth="1"/>
    <col min="2" max="2" width="8.8515625" style="3" customWidth="1"/>
    <col min="3" max="3" width="10.00390625" style="3" customWidth="1"/>
    <col min="4" max="4" width="10.421875" style="3" customWidth="1"/>
    <col min="5" max="5" width="7.7109375" style="3" customWidth="1"/>
    <col min="6" max="6" width="11.00390625" style="3" customWidth="1"/>
    <col min="7" max="7" width="10.8515625" style="3" customWidth="1"/>
    <col min="8" max="8" width="14.7109375" style="3" customWidth="1"/>
    <col min="9" max="16384" width="9.140625" style="3" customWidth="1"/>
  </cols>
  <sheetData>
    <row r="1" spans="1:8" ht="27.75" customHeight="1">
      <c r="A1" s="31" t="s">
        <v>16</v>
      </c>
      <c r="B1" s="32"/>
      <c r="C1" s="32"/>
      <c r="D1" s="33"/>
      <c r="E1" s="34" t="s">
        <v>22</v>
      </c>
      <c r="F1" s="25"/>
      <c r="G1" s="26">
        <f>IF(F1&gt;0,VLOOKUP(F1,måned,2,FALSE),"")</f>
      </c>
      <c r="H1" s="22"/>
    </row>
    <row r="2" spans="1:8" ht="12.75">
      <c r="A2" s="7" t="s">
        <v>3</v>
      </c>
      <c r="B2" s="42"/>
      <c r="C2" s="42"/>
      <c r="D2" s="43"/>
      <c r="E2" s="8"/>
      <c r="F2" s="44"/>
      <c r="G2" s="43"/>
      <c r="H2" s="23"/>
    </row>
    <row r="3" spans="1:8" ht="12.75">
      <c r="A3" s="5" t="s">
        <v>6</v>
      </c>
      <c r="B3" s="9"/>
      <c r="D3" s="19"/>
      <c r="E3" s="48" t="s">
        <v>21</v>
      </c>
      <c r="F3" s="49"/>
      <c r="G3" s="40"/>
      <c r="H3" s="24"/>
    </row>
    <row r="4" spans="1:8" ht="36" customHeight="1">
      <c r="A4" s="11" t="s">
        <v>4</v>
      </c>
      <c r="B4" s="10" t="s">
        <v>5</v>
      </c>
      <c r="C4" s="11" t="s">
        <v>0</v>
      </c>
      <c r="D4" s="11" t="s">
        <v>1</v>
      </c>
      <c r="E4" s="11" t="s">
        <v>2</v>
      </c>
      <c r="F4" s="10" t="s">
        <v>17</v>
      </c>
      <c r="G4" s="10" t="s">
        <v>18</v>
      </c>
      <c r="H4" s="11" t="s">
        <v>23</v>
      </c>
    </row>
    <row r="5" spans="1:15" ht="12.75" customHeight="1">
      <c r="A5" s="16">
        <f>IF(F1&gt;0,+F1,"")</f>
      </c>
      <c r="B5" s="4">
        <f>IF(A5="","",IF(data!G$9&gt;0,VLOOKUP(A5,kalender,4,FALSE),IF(VLOOKUP(A5,kalender,2,FALSE)&gt;5,"",D$3/5)))</f>
      </c>
      <c r="C5" s="20"/>
      <c r="D5" s="20"/>
      <c r="E5" s="4">
        <f>24*(+D5-C5)</f>
        <v>0</v>
      </c>
      <c r="F5" s="4">
        <f aca="true" t="shared" si="0" ref="F5:F31">+IF(D5&lt;&gt;"",E5-IF(B5="",0,B5),"")</f>
      </c>
      <c r="G5" s="4">
        <f>IF(D5&lt;&gt;"",SUM(F$5:F5)+G$3,"")</f>
      </c>
      <c r="H5" s="27" t="s">
        <v>30</v>
      </c>
      <c r="I5" s="2"/>
      <c r="J5" s="2"/>
      <c r="K5" s="2"/>
      <c r="L5" s="2"/>
      <c r="M5" s="2"/>
      <c r="N5" s="2"/>
      <c r="O5" s="5"/>
    </row>
    <row r="6" spans="1:15" ht="12.75">
      <c r="A6" s="16">
        <f aca="true" t="shared" si="1" ref="A6:A31">IF(A5="","",IF(A5+1&lt;$G$1,A5+1,""))</f>
      </c>
      <c r="B6" s="4">
        <f>IF(A6="","",IF(data!G$9&gt;0,VLOOKUP(A6,kalender,4,FALSE),IF(VLOOKUP(A6,kalender,2,FALSE)&gt;5,"",D$3/5)))</f>
      </c>
      <c r="C6" s="20"/>
      <c r="D6" s="20"/>
      <c r="E6" s="4">
        <f aca="true" t="shared" si="2" ref="E6:E35">24*(+D6-C6)</f>
        <v>0</v>
      </c>
      <c r="F6" s="4">
        <f t="shared" si="0"/>
      </c>
      <c r="G6" s="4">
        <f>IF(D6&lt;&gt;"",SUM(F$5:F6)+G$3,"")</f>
      </c>
      <c r="H6" s="27"/>
      <c r="I6" s="2"/>
      <c r="J6" s="2"/>
      <c r="K6" s="2"/>
      <c r="L6" s="2"/>
      <c r="M6" s="2"/>
      <c r="N6" s="2"/>
      <c r="O6" s="5"/>
    </row>
    <row r="7" spans="1:15" ht="12.75">
      <c r="A7" s="16">
        <f t="shared" si="1"/>
      </c>
      <c r="B7" s="4">
        <f>IF(A7="","",IF(data!G$9&gt;0,VLOOKUP(A7,kalender,4,FALSE),IF(VLOOKUP(A7,kalender,2,FALSE)&gt;5,"",D$3/5)))</f>
      </c>
      <c r="C7" s="20"/>
      <c r="D7" s="20"/>
      <c r="E7" s="4">
        <f t="shared" si="2"/>
        <v>0</v>
      </c>
      <c r="F7" s="4">
        <f t="shared" si="0"/>
      </c>
      <c r="G7" s="4">
        <f>IF(D7&lt;&gt;"",SUM(F$5:F7)+G$3,"")</f>
      </c>
      <c r="H7" s="27"/>
      <c r="I7" s="2"/>
      <c r="J7" s="2"/>
      <c r="K7" s="2"/>
      <c r="L7" s="2"/>
      <c r="M7" s="2"/>
      <c r="N7" s="2"/>
      <c r="O7" s="5"/>
    </row>
    <row r="8" spans="1:15" ht="12.75">
      <c r="A8" s="16">
        <f t="shared" si="1"/>
      </c>
      <c r="B8" s="4">
        <f>IF(A8="","",IF(data!G$9&gt;0,VLOOKUP(A8,kalender,4,FALSE),IF(VLOOKUP(A8,kalender,2,FALSE)&gt;5,"",D$3/5)))</f>
      </c>
      <c r="C8" s="20"/>
      <c r="D8" s="20"/>
      <c r="E8" s="4">
        <f t="shared" si="2"/>
        <v>0</v>
      </c>
      <c r="F8" s="4">
        <f t="shared" si="0"/>
      </c>
      <c r="G8" s="4">
        <f>IF(D8&lt;&gt;"",SUM(F$5:F8)+G$3,"")</f>
      </c>
      <c r="H8" s="27"/>
      <c r="I8" s="2"/>
      <c r="J8" s="2"/>
      <c r="K8" s="2"/>
      <c r="L8" s="2"/>
      <c r="M8" s="2"/>
      <c r="N8" s="2"/>
      <c r="O8" s="5"/>
    </row>
    <row r="9" spans="1:8" ht="12.75">
      <c r="A9" s="16">
        <f t="shared" si="1"/>
      </c>
      <c r="B9" s="4">
        <f>IF(A9="","",IF(data!G$9&gt;0,VLOOKUP(A9,kalender,4,FALSE),IF(VLOOKUP(A9,kalender,2,FALSE)&gt;5,"",D$3/5)))</f>
      </c>
      <c r="C9" s="20"/>
      <c r="D9" s="20"/>
      <c r="E9" s="4">
        <f t="shared" si="2"/>
        <v>0</v>
      </c>
      <c r="F9" s="4">
        <f t="shared" si="0"/>
      </c>
      <c r="G9" s="4">
        <f>IF(D9&lt;&gt;"",SUM(F$5:F9)+G$3,"")</f>
      </c>
      <c r="H9" s="21"/>
    </row>
    <row r="10" spans="1:8" ht="12.75">
      <c r="A10" s="16">
        <f t="shared" si="1"/>
      </c>
      <c r="B10" s="4">
        <f>IF(A10="","",IF(data!G$9&gt;0,VLOOKUP(A10,kalender,4,FALSE),IF(VLOOKUP(A10,kalender,2,FALSE)&gt;5,"",D$3/5)))</f>
      </c>
      <c r="C10" s="20"/>
      <c r="D10" s="20"/>
      <c r="E10" s="4">
        <f t="shared" si="2"/>
        <v>0</v>
      </c>
      <c r="F10" s="4">
        <f t="shared" si="0"/>
      </c>
      <c r="G10" s="4">
        <f>IF(D10&lt;&gt;"",SUM(F$5:F10)+G$3,"")</f>
      </c>
      <c r="H10" s="21"/>
    </row>
    <row r="11" spans="1:8" ht="12.75">
      <c r="A11" s="16">
        <f t="shared" si="1"/>
      </c>
      <c r="B11" s="4">
        <f>IF(A11="","",IF(data!G$9&gt;0,VLOOKUP(A11,kalender,4,FALSE),IF(VLOOKUP(A11,kalender,2,FALSE)&gt;5,"",D$3/5)))</f>
      </c>
      <c r="C11" s="20"/>
      <c r="D11" s="20"/>
      <c r="E11" s="4">
        <f t="shared" si="2"/>
        <v>0</v>
      </c>
      <c r="F11" s="4">
        <f t="shared" si="0"/>
      </c>
      <c r="G11" s="4">
        <f>IF(D11&lt;&gt;"",SUM(F$5:F11)+G$3,"")</f>
      </c>
      <c r="H11" s="21"/>
    </row>
    <row r="12" spans="1:8" ht="12.75">
      <c r="A12" s="16">
        <f t="shared" si="1"/>
      </c>
      <c r="B12" s="4">
        <f>IF(A12="","",IF(data!G$9&gt;0,VLOOKUP(A12,kalender,4,FALSE),IF(VLOOKUP(A12,kalender,2,FALSE)&gt;5,"",D$3/5)))</f>
      </c>
      <c r="C12" s="20"/>
      <c r="D12" s="20"/>
      <c r="E12" s="4">
        <f t="shared" si="2"/>
        <v>0</v>
      </c>
      <c r="F12" s="4">
        <f t="shared" si="0"/>
      </c>
      <c r="G12" s="4">
        <f>IF(D12&lt;&gt;"",SUM(F$5:F12)+G$3,"")</f>
      </c>
      <c r="H12" s="21"/>
    </row>
    <row r="13" spans="1:8" ht="12.75">
      <c r="A13" s="16">
        <f t="shared" si="1"/>
      </c>
      <c r="B13" s="4">
        <f>IF(A13="","",IF(data!G$9&gt;0,VLOOKUP(A13,kalender,4,FALSE),IF(VLOOKUP(A13,kalender,2,FALSE)&gt;5,"",D$3/5)))</f>
      </c>
      <c r="C13" s="20"/>
      <c r="D13" s="20"/>
      <c r="E13" s="4">
        <f t="shared" si="2"/>
        <v>0</v>
      </c>
      <c r="F13" s="4">
        <f t="shared" si="0"/>
      </c>
      <c r="G13" s="4">
        <f>IF(D13&lt;&gt;"",SUM(F$5:F13)+G$3,"")</f>
      </c>
      <c r="H13" s="21"/>
    </row>
    <row r="14" spans="1:8" ht="12.75">
      <c r="A14" s="16">
        <f t="shared" si="1"/>
      </c>
      <c r="B14" s="4">
        <f>IF(A14="","",IF(data!G$9&gt;0,VLOOKUP(A14,kalender,4,FALSE),IF(VLOOKUP(A14,kalender,2,FALSE)&gt;5,"",D$3/5)))</f>
      </c>
      <c r="C14" s="20"/>
      <c r="D14" s="20"/>
      <c r="E14" s="4">
        <f t="shared" si="2"/>
        <v>0</v>
      </c>
      <c r="F14" s="4">
        <f t="shared" si="0"/>
      </c>
      <c r="G14" s="4">
        <f>IF(D14&lt;&gt;"",SUM(F$5:F14)+G$3,"")</f>
      </c>
      <c r="H14" s="21"/>
    </row>
    <row r="15" spans="1:8" ht="12.75">
      <c r="A15" s="16">
        <f t="shared" si="1"/>
      </c>
      <c r="B15" s="4">
        <f>IF(A15="","",IF(data!G$9&gt;0,VLOOKUP(A15,kalender,4,FALSE),IF(VLOOKUP(A15,kalender,2,FALSE)&gt;5,"",D$3/5)))</f>
      </c>
      <c r="C15" s="20"/>
      <c r="D15" s="20"/>
      <c r="E15" s="4">
        <f t="shared" si="2"/>
        <v>0</v>
      </c>
      <c r="F15" s="4">
        <f t="shared" si="0"/>
      </c>
      <c r="G15" s="4">
        <f>IF(D15&lt;&gt;"",SUM(F$5:F15)+G$3,"")</f>
      </c>
      <c r="H15" s="21"/>
    </row>
    <row r="16" spans="1:8" ht="12.75">
      <c r="A16" s="16">
        <f t="shared" si="1"/>
      </c>
      <c r="B16" s="4">
        <f>IF(A16="","",IF(data!G$9&gt;0,VLOOKUP(A16,kalender,4,FALSE),IF(VLOOKUP(A16,kalender,2,FALSE)&gt;5,"",D$3/5)))</f>
      </c>
      <c r="C16" s="20"/>
      <c r="D16" s="20"/>
      <c r="E16" s="4">
        <f t="shared" si="2"/>
        <v>0</v>
      </c>
      <c r="F16" s="4">
        <f t="shared" si="0"/>
      </c>
      <c r="G16" s="4">
        <f>IF(D16&lt;&gt;"",SUM(F$5:F16)+G$3,"")</f>
      </c>
      <c r="H16" s="21"/>
    </row>
    <row r="17" spans="1:8" ht="12.75">
      <c r="A17" s="16">
        <f t="shared" si="1"/>
      </c>
      <c r="B17" s="4">
        <f>IF(A17="","",IF(data!G$9&gt;0,VLOOKUP(A17,kalender,4,FALSE),IF(VLOOKUP(A17,kalender,2,FALSE)&gt;5,"",D$3/5)))</f>
      </c>
      <c r="C17" s="20"/>
      <c r="D17" s="20"/>
      <c r="E17" s="4">
        <f t="shared" si="2"/>
        <v>0</v>
      </c>
      <c r="F17" s="4">
        <f t="shared" si="0"/>
      </c>
      <c r="G17" s="4">
        <f>IF(D17&lt;&gt;"",SUM(F$5:F17)+G$3,"")</f>
      </c>
      <c r="H17" s="21"/>
    </row>
    <row r="18" spans="1:8" ht="12.75">
      <c r="A18" s="16">
        <f t="shared" si="1"/>
      </c>
      <c r="B18" s="4">
        <f>IF(A18="","",IF(data!G$9&gt;0,VLOOKUP(A18,kalender,4,FALSE),IF(VLOOKUP(A18,kalender,2,FALSE)&gt;5,"",D$3/5)))</f>
      </c>
      <c r="C18" s="20"/>
      <c r="D18" s="20"/>
      <c r="E18" s="4">
        <f t="shared" si="2"/>
        <v>0</v>
      </c>
      <c r="F18" s="4">
        <f t="shared" si="0"/>
      </c>
      <c r="G18" s="4">
        <f>IF(D18&lt;&gt;"",SUM(F$5:F18)+G$3,"")</f>
      </c>
      <c r="H18" s="21"/>
    </row>
    <row r="19" spans="1:8" ht="12.75">
      <c r="A19" s="16">
        <f t="shared" si="1"/>
      </c>
      <c r="B19" s="4">
        <f>IF(A19="","",IF(data!G$9&gt;0,VLOOKUP(A19,kalender,4,FALSE),IF(VLOOKUP(A19,kalender,2,FALSE)&gt;5,"",D$3/5)))</f>
      </c>
      <c r="C19" s="20"/>
      <c r="D19" s="20"/>
      <c r="E19" s="4">
        <f t="shared" si="2"/>
        <v>0</v>
      </c>
      <c r="F19" s="4">
        <f t="shared" si="0"/>
      </c>
      <c r="G19" s="4">
        <f>IF(D19&lt;&gt;"",SUM(F$5:F19)+G$3,"")</f>
      </c>
      <c r="H19" s="21"/>
    </row>
    <row r="20" spans="1:8" ht="12.75">
      <c r="A20" s="16">
        <f t="shared" si="1"/>
      </c>
      <c r="B20" s="4">
        <f>IF(A20="","",IF(data!G$9&gt;0,VLOOKUP(A20,kalender,4,FALSE),IF(VLOOKUP(A20,kalender,2,FALSE)&gt;5,"",D$3/5)))</f>
      </c>
      <c r="C20" s="20"/>
      <c r="D20" s="20"/>
      <c r="E20" s="4">
        <f t="shared" si="2"/>
        <v>0</v>
      </c>
      <c r="F20" s="4">
        <f t="shared" si="0"/>
      </c>
      <c r="G20" s="4">
        <f>IF(D20&lt;&gt;"",SUM(F$5:F20)+G$3,"")</f>
      </c>
      <c r="H20" s="21"/>
    </row>
    <row r="21" spans="1:8" ht="12.75">
      <c r="A21" s="16">
        <f t="shared" si="1"/>
      </c>
      <c r="B21" s="4">
        <f>IF(A21="","",IF(data!G$9&gt;0,VLOOKUP(A21,kalender,4,FALSE),IF(VLOOKUP(A21,kalender,2,FALSE)&gt;5,"",D$3/5)))</f>
      </c>
      <c r="C21" s="20"/>
      <c r="D21" s="20"/>
      <c r="E21" s="4">
        <f t="shared" si="2"/>
        <v>0</v>
      </c>
      <c r="F21" s="4">
        <f t="shared" si="0"/>
      </c>
      <c r="G21" s="4">
        <f>IF(D21&lt;&gt;"",SUM(F$5:F21)+G$3,"")</f>
      </c>
      <c r="H21" s="21"/>
    </row>
    <row r="22" spans="1:8" ht="12.75">
      <c r="A22" s="16">
        <f t="shared" si="1"/>
      </c>
      <c r="B22" s="4">
        <f>IF(A22="","",IF(data!G$9&gt;0,VLOOKUP(A22,kalender,4,FALSE),IF(VLOOKUP(A22,kalender,2,FALSE)&gt;5,"",D$3/5)))</f>
      </c>
      <c r="C22" s="20"/>
      <c r="D22" s="20"/>
      <c r="E22" s="4">
        <f t="shared" si="2"/>
        <v>0</v>
      </c>
      <c r="F22" s="4">
        <f t="shared" si="0"/>
      </c>
      <c r="G22" s="4">
        <f>IF(D22&lt;&gt;"",SUM(F$5:F22)+G$3,"")</f>
      </c>
      <c r="H22" s="21"/>
    </row>
    <row r="23" spans="1:8" ht="12.75">
      <c r="A23" s="16">
        <f t="shared" si="1"/>
      </c>
      <c r="B23" s="4">
        <f>IF(A23="","",IF(data!G$9&gt;0,VLOOKUP(A23,kalender,4,FALSE),IF(VLOOKUP(A23,kalender,2,FALSE)&gt;5,"",D$3/5)))</f>
      </c>
      <c r="C23" s="20"/>
      <c r="D23" s="20"/>
      <c r="E23" s="4">
        <f t="shared" si="2"/>
        <v>0</v>
      </c>
      <c r="F23" s="4">
        <f t="shared" si="0"/>
      </c>
      <c r="G23" s="4">
        <f>IF(D23&lt;&gt;"",SUM(F$5:F23)+G$3,"")</f>
      </c>
      <c r="H23" s="21"/>
    </row>
    <row r="24" spans="1:8" ht="12.75">
      <c r="A24" s="16">
        <f t="shared" si="1"/>
      </c>
      <c r="B24" s="4">
        <f>IF(A24="","",IF(data!G$9&gt;0,VLOOKUP(A24,kalender,4,FALSE),IF(VLOOKUP(A24,kalender,2,FALSE)&gt;5,"",D$3/5)))</f>
      </c>
      <c r="C24" s="20"/>
      <c r="D24" s="20"/>
      <c r="E24" s="4">
        <f t="shared" si="2"/>
        <v>0</v>
      </c>
      <c r="F24" s="4">
        <f t="shared" si="0"/>
      </c>
      <c r="G24" s="4">
        <f>IF(D24&lt;&gt;"",SUM(F$5:F24)+G$3,"")</f>
      </c>
      <c r="H24" s="21"/>
    </row>
    <row r="25" spans="1:8" ht="12.75">
      <c r="A25" s="16">
        <f t="shared" si="1"/>
      </c>
      <c r="B25" s="4">
        <f>IF(A25="","",IF(data!G$9&gt;0,VLOOKUP(A25,kalender,4,FALSE),IF(VLOOKUP(A25,kalender,2,FALSE)&gt;5,"",D$3/5)))</f>
      </c>
      <c r="C25" s="20"/>
      <c r="D25" s="20"/>
      <c r="E25" s="4">
        <f t="shared" si="2"/>
        <v>0</v>
      </c>
      <c r="F25" s="4">
        <f t="shared" si="0"/>
      </c>
      <c r="G25" s="4">
        <f>IF(D25&lt;&gt;"",SUM(F$5:F25)+G$3,"")</f>
      </c>
      <c r="H25" s="21"/>
    </row>
    <row r="26" spans="1:8" ht="12.75">
      <c r="A26" s="16">
        <f t="shared" si="1"/>
      </c>
      <c r="B26" s="4">
        <f>IF(A26="","",IF(data!G$9&gt;0,VLOOKUP(A26,kalender,4,FALSE),IF(VLOOKUP(A26,kalender,2,FALSE)&gt;5,"",D$3/5)))</f>
      </c>
      <c r="C26" s="20"/>
      <c r="D26" s="20"/>
      <c r="E26" s="4">
        <f t="shared" si="2"/>
        <v>0</v>
      </c>
      <c r="F26" s="4">
        <f t="shared" si="0"/>
      </c>
      <c r="G26" s="4">
        <f>IF(D26&lt;&gt;"",SUM(F$5:F26)+G$3,"")</f>
      </c>
      <c r="H26" s="21"/>
    </row>
    <row r="27" spans="1:8" ht="12.75">
      <c r="A27" s="16">
        <f t="shared" si="1"/>
      </c>
      <c r="B27" s="4">
        <f>IF(A27="","",IF(data!G$9&gt;0,VLOOKUP(A27,kalender,4,FALSE),IF(VLOOKUP(A27,kalender,2,FALSE)&gt;5,"",D$3/5)))</f>
      </c>
      <c r="C27" s="20"/>
      <c r="D27" s="20"/>
      <c r="E27" s="4">
        <f t="shared" si="2"/>
        <v>0</v>
      </c>
      <c r="F27" s="4">
        <f t="shared" si="0"/>
      </c>
      <c r="G27" s="4">
        <f>IF(D27&lt;&gt;"",SUM(F$5:F27)+G$3,"")</f>
      </c>
      <c r="H27" s="21"/>
    </row>
    <row r="28" spans="1:8" ht="12.75">
      <c r="A28" s="16">
        <f t="shared" si="1"/>
      </c>
      <c r="B28" s="4">
        <f>IF(A28="","",IF(data!G$9&gt;0,VLOOKUP(A28,kalender,4,FALSE),IF(VLOOKUP(A28,kalender,2,FALSE)&gt;5,"",D$3/5)))</f>
      </c>
      <c r="C28" s="20"/>
      <c r="D28" s="20"/>
      <c r="E28" s="4">
        <f t="shared" si="2"/>
        <v>0</v>
      </c>
      <c r="F28" s="4">
        <f t="shared" si="0"/>
      </c>
      <c r="G28" s="4">
        <f>IF(D28&lt;&gt;"",SUM(F$5:F28)+G$3,"")</f>
      </c>
      <c r="H28" s="21"/>
    </row>
    <row r="29" spans="1:8" ht="12.75">
      <c r="A29" s="16">
        <f t="shared" si="1"/>
      </c>
      <c r="B29" s="4">
        <f>IF(A29="","",IF(data!G$9&gt;0,VLOOKUP(A29,kalender,4,FALSE),IF(VLOOKUP(A29,kalender,2,FALSE)&gt;5,"",D$3/5)))</f>
      </c>
      <c r="C29" s="20"/>
      <c r="D29" s="20"/>
      <c r="E29" s="4">
        <f t="shared" si="2"/>
        <v>0</v>
      </c>
      <c r="F29" s="4">
        <f t="shared" si="0"/>
      </c>
      <c r="G29" s="4">
        <f>IF(D29&lt;&gt;"",SUM(F$5:F29)+G$3,"")</f>
      </c>
      <c r="H29" s="21"/>
    </row>
    <row r="30" spans="1:8" ht="12.75">
      <c r="A30" s="16">
        <f t="shared" si="1"/>
      </c>
      <c r="B30" s="4">
        <f>IF(A30="","",IF(data!G$9&gt;0,VLOOKUP(A30,kalender,4,FALSE),IF(VLOOKUP(A30,kalender,2,FALSE)&gt;5,"",D$3/5)))</f>
      </c>
      <c r="C30" s="20"/>
      <c r="D30" s="20"/>
      <c r="E30" s="4">
        <f t="shared" si="2"/>
        <v>0</v>
      </c>
      <c r="F30" s="4">
        <f t="shared" si="0"/>
      </c>
      <c r="G30" s="4">
        <f>IF(D30&lt;&gt;"",SUM(F$5:F30)+G$3,"")</f>
      </c>
      <c r="H30" s="21"/>
    </row>
    <row r="31" spans="1:8" ht="12.75">
      <c r="A31" s="16">
        <f t="shared" si="1"/>
      </c>
      <c r="B31" s="4">
        <f>IF(A31="","",IF(data!G$9&gt;0,VLOOKUP(A31,kalender,4,FALSE),IF(VLOOKUP(A31,kalender,2,FALSE)&gt;5,"",D$3/5)))</f>
      </c>
      <c r="C31" s="20"/>
      <c r="D31" s="20"/>
      <c r="E31" s="4">
        <f t="shared" si="2"/>
        <v>0</v>
      </c>
      <c r="F31" s="4">
        <f t="shared" si="0"/>
      </c>
      <c r="G31" s="4">
        <f>IF(D31&lt;&gt;"",SUM(F$5:F31)+G$3,"")</f>
      </c>
      <c r="H31" s="21"/>
    </row>
    <row r="32" spans="1:8" ht="12.75">
      <c r="A32" s="16">
        <f>IF(A31="","",IF(A31+1&lt;=$G$1,A31+1,""))</f>
      </c>
      <c r="B32" s="4">
        <f>IF(A32="","",IF(data!G$9&gt;0,VLOOKUP(A32,kalender,4,FALSE),IF(VLOOKUP(A32,kalender,2,FALSE)&gt;5,"",D$3/5)))</f>
      </c>
      <c r="C32" s="20"/>
      <c r="D32" s="20"/>
      <c r="E32" s="4">
        <f t="shared" si="2"/>
        <v>0</v>
      </c>
      <c r="F32" s="4">
        <f>+IF(D32&lt;&gt;"",E32-IF(B32="",0,B32),"")</f>
      </c>
      <c r="G32" s="4">
        <f>IF(D32&lt;&gt;"",SUM(F$5:F32)+G$3,"")</f>
      </c>
      <c r="H32" s="21"/>
    </row>
    <row r="33" spans="1:8" ht="12.75">
      <c r="A33" s="16">
        <f>IF(A32="","",IF(A32+1&lt;=$G$1,A32+1,""))</f>
      </c>
      <c r="B33" s="4">
        <f>IF(A33="","",IF(data!G$9&gt;0,VLOOKUP(A33,kalender,4,FALSE),IF(VLOOKUP(A33,kalender,2,FALSE)&gt;5,"",D$3/5)))</f>
      </c>
      <c r="C33" s="20"/>
      <c r="D33" s="20"/>
      <c r="E33" s="4">
        <f t="shared" si="2"/>
        <v>0</v>
      </c>
      <c r="F33" s="4">
        <f>+IF(D33&lt;&gt;"",E33-IF(B33="",0,B33),"")</f>
      </c>
      <c r="G33" s="4">
        <f>IF(D33&lt;&gt;"",SUM(F$5:F33)+G$3,"")</f>
      </c>
      <c r="H33" s="21"/>
    </row>
    <row r="34" spans="1:8" ht="12.75">
      <c r="A34" s="16">
        <f>IF(A33="","",IF(A33+1&lt;=$G$1,A33+1,""))</f>
      </c>
      <c r="B34" s="4">
        <f>IF(A34="","",IF(data!G$9&gt;0,VLOOKUP(A34,kalender,4,FALSE),IF(VLOOKUP(A34,kalender,2,FALSE)&gt;5,"",D$3/5)))</f>
      </c>
      <c r="C34" s="20"/>
      <c r="D34" s="20"/>
      <c r="E34" s="4">
        <f t="shared" si="2"/>
        <v>0</v>
      </c>
      <c r="F34" s="4">
        <f>+IF(D34&lt;&gt;"",E34-IF(B34="",0,B34),"")</f>
      </c>
      <c r="G34" s="4">
        <f>IF(D34&lt;&gt;"",SUM(F$5:F34)+G$3,"")</f>
      </c>
      <c r="H34" s="21"/>
    </row>
    <row r="35" spans="1:8" ht="12.75">
      <c r="A35" s="16">
        <f>IF(A34="","",IF(A34+1&lt;=$G$1,A34+1,""))</f>
      </c>
      <c r="B35" s="4">
        <f>IF(A35="","",IF(data!G$9&gt;0,VLOOKUP(A35,kalender,4,FALSE),IF(VLOOKUP(A35,kalender,2,FALSE)&gt;5,"",D$3/5)))</f>
      </c>
      <c r="C35" s="20"/>
      <c r="D35" s="20"/>
      <c r="E35" s="4">
        <f t="shared" si="2"/>
        <v>0</v>
      </c>
      <c r="F35" s="4">
        <f>+IF(D35&lt;&gt;"",E35-IF(B35="",0,B35),"")</f>
      </c>
      <c r="G35" s="4">
        <f>IF(D35&lt;&gt;"",SUM(F$5:F35)+G$3,"")</f>
      </c>
      <c r="H35" s="21"/>
    </row>
    <row r="36" spans="1:7" ht="12.75">
      <c r="A36" s="17" t="s">
        <v>20</v>
      </c>
      <c r="B36" s="4">
        <f>SUM(B5:B35)</f>
        <v>0</v>
      </c>
      <c r="C36" s="18"/>
      <c r="D36" s="18"/>
      <c r="E36" s="4">
        <f>SUM(E5:E35)</f>
        <v>0</v>
      </c>
      <c r="F36" s="4">
        <f>SUM(F5:F35)</f>
        <v>0</v>
      </c>
      <c r="G36" s="15"/>
    </row>
    <row r="37" spans="1:7" ht="12.75">
      <c r="A37" s="45" t="s">
        <v>19</v>
      </c>
      <c r="B37" s="46"/>
      <c r="C37" s="46"/>
      <c r="D37" s="46"/>
      <c r="E37" s="46"/>
      <c r="F37" s="47"/>
      <c r="G37" s="4">
        <f>SUM(F5:F35)+G3</f>
        <v>0</v>
      </c>
    </row>
    <row r="38" spans="1:7" ht="12.75">
      <c r="A38" s="35"/>
      <c r="B38" s="35"/>
      <c r="C38" s="35"/>
      <c r="D38" s="35"/>
      <c r="E38" s="35"/>
      <c r="F38" s="35"/>
      <c r="G38" s="36"/>
    </row>
    <row r="39" spans="1:7" ht="12.75">
      <c r="A39" s="35"/>
      <c r="B39" s="35"/>
      <c r="C39" s="35"/>
      <c r="D39" s="35"/>
      <c r="E39" s="35"/>
      <c r="F39" s="35"/>
      <c r="G39" s="36"/>
    </row>
    <row r="40" spans="1:7" ht="13.5" customHeight="1">
      <c r="A40" s="38" t="s">
        <v>26</v>
      </c>
      <c r="B40" s="37" t="s">
        <v>27</v>
      </c>
      <c r="C40" s="35"/>
      <c r="D40" s="35"/>
      <c r="E40" s="35"/>
      <c r="F40" s="35"/>
      <c r="G40" s="36"/>
    </row>
    <row r="41" spans="1:7" ht="12.75" customHeight="1">
      <c r="A41" s="37"/>
      <c r="B41" s="37"/>
      <c r="C41" s="35"/>
      <c r="D41" s="35"/>
      <c r="E41" s="35"/>
      <c r="F41" s="35"/>
      <c r="G41" s="36"/>
    </row>
    <row r="42" spans="1:7" ht="25.5">
      <c r="A42" s="11" t="s">
        <v>4</v>
      </c>
      <c r="B42" s="10" t="s">
        <v>5</v>
      </c>
      <c r="C42" s="11" t="s">
        <v>0</v>
      </c>
      <c r="D42" s="11" t="s">
        <v>1</v>
      </c>
      <c r="E42" s="37" t="s">
        <v>32</v>
      </c>
      <c r="F42" s="37"/>
      <c r="G42" s="36"/>
    </row>
    <row r="43" spans="1:7" ht="15" customHeight="1">
      <c r="A43" s="37"/>
      <c r="B43" s="37"/>
      <c r="C43" s="35"/>
      <c r="D43" s="35"/>
      <c r="E43" s="35"/>
      <c r="F43" s="35"/>
      <c r="G43" s="36"/>
    </row>
    <row r="44" spans="1:7" ht="12.75">
      <c r="A44" s="16">
        <v>42228</v>
      </c>
      <c r="B44" s="4">
        <v>8</v>
      </c>
      <c r="C44" s="20">
        <v>0.3194444444444445</v>
      </c>
      <c r="D44" s="20">
        <v>0.6527777777777778</v>
      </c>
      <c r="E44" s="37" t="s">
        <v>31</v>
      </c>
      <c r="F44" s="37"/>
      <c r="G44" s="36"/>
    </row>
    <row r="45" spans="1:7" ht="12.75">
      <c r="A45" s="16">
        <v>42229</v>
      </c>
      <c r="B45" s="4">
        <v>8</v>
      </c>
      <c r="C45" s="20">
        <v>0</v>
      </c>
      <c r="D45" s="20">
        <v>0</v>
      </c>
      <c r="E45" s="37" t="s">
        <v>33</v>
      </c>
      <c r="F45" s="37"/>
      <c r="G45" s="36"/>
    </row>
    <row r="46" ht="12.75"/>
    <row r="47" ht="12.75"/>
    <row r="48" ht="12.75">
      <c r="A48" s="39" t="s">
        <v>28</v>
      </c>
    </row>
    <row r="49" spans="1:2" ht="13.5">
      <c r="A49" s="7" t="s">
        <v>25</v>
      </c>
      <c r="B49" s="28" t="s">
        <v>24</v>
      </c>
    </row>
    <row r="50" spans="1:2" ht="12.75">
      <c r="A50" s="7" t="s">
        <v>7</v>
      </c>
      <c r="B50" s="21">
        <v>8</v>
      </c>
    </row>
    <row r="51" spans="1:2" ht="12.75">
      <c r="A51" s="7" t="s">
        <v>8</v>
      </c>
      <c r="B51" s="21">
        <v>8</v>
      </c>
    </row>
    <row r="52" spans="1:2" ht="12.75">
      <c r="A52" s="7" t="s">
        <v>9</v>
      </c>
      <c r="B52" s="21">
        <v>8</v>
      </c>
    </row>
    <row r="53" spans="1:2" ht="12.75">
      <c r="A53" s="7" t="s">
        <v>10</v>
      </c>
      <c r="B53" s="21">
        <v>8</v>
      </c>
    </row>
    <row r="54" spans="1:2" ht="12.75">
      <c r="A54" s="7" t="s">
        <v>11</v>
      </c>
      <c r="B54" s="21">
        <v>7</v>
      </c>
    </row>
    <row r="55" spans="1:2" ht="12.75">
      <c r="A55" s="7" t="s">
        <v>12</v>
      </c>
      <c r="B55" s="21"/>
    </row>
    <row r="56" spans="1:2" ht="12.75">
      <c r="A56" s="7" t="s">
        <v>13</v>
      </c>
      <c r="B56" s="21"/>
    </row>
    <row r="57" spans="1:2" ht="12.75">
      <c r="A57" s="6" t="s">
        <v>29</v>
      </c>
      <c r="B57" s="3">
        <f>SUM(B50:B56)</f>
        <v>39</v>
      </c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</sheetData>
  <sheetProtection sheet="1" objects="1" scenarios="1" selectLockedCells="1"/>
  <mergeCells count="4">
    <mergeCell ref="B2:D2"/>
    <mergeCell ref="F2:G2"/>
    <mergeCell ref="A37:F37"/>
    <mergeCell ref="E3:F3"/>
  </mergeCells>
  <printOptions/>
  <pageMargins left="0.87" right="0.5" top="0.66" bottom="0.3937007874015748" header="0.43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0"/>
  <sheetViews>
    <sheetView zoomScalePageLayoutView="0" workbookViewId="0" topLeftCell="A1">
      <selection activeCell="L5" sqref="L5"/>
    </sheetView>
  </sheetViews>
  <sheetFormatPr defaultColWidth="3.421875" defaultRowHeight="12.75"/>
  <cols>
    <col min="1" max="1" width="10.140625" style="0" bestFit="1" customWidth="1"/>
    <col min="2" max="4" width="2.00390625" style="0" bestFit="1" customWidth="1"/>
    <col min="5" max="5" width="3.421875" style="0" customWidth="1"/>
    <col min="6" max="6" width="2.00390625" style="0" bestFit="1" customWidth="1"/>
    <col min="7" max="8" width="10.140625" style="0" bestFit="1" customWidth="1"/>
  </cols>
  <sheetData>
    <row r="1" spans="1:9" ht="12.75">
      <c r="A1" s="9">
        <f>+timer!F1</f>
        <v>0</v>
      </c>
      <c r="B1">
        <f aca="true" t="shared" si="0" ref="B1:B31">WEEKDAY(A1,2)</f>
        <v>6</v>
      </c>
      <c r="C1">
        <v>1</v>
      </c>
      <c r="D1">
        <f aca="true" t="shared" si="1" ref="D1:D31">VLOOKUP(B1,timer,2,FALSE)</f>
        <v>0</v>
      </c>
      <c r="F1">
        <v>1</v>
      </c>
      <c r="G1" s="29">
        <f>+timer!B50</f>
        <v>8</v>
      </c>
      <c r="H1" t="s">
        <v>7</v>
      </c>
      <c r="I1" s="1"/>
    </row>
    <row r="2" spans="1:9" ht="12.75">
      <c r="A2" s="1">
        <f aca="true" t="shared" si="2" ref="A2:A31">+A1+1</f>
        <v>1</v>
      </c>
      <c r="B2">
        <f t="shared" si="0"/>
        <v>7</v>
      </c>
      <c r="C2">
        <v>1</v>
      </c>
      <c r="D2">
        <f t="shared" si="1"/>
        <v>0</v>
      </c>
      <c r="F2">
        <v>2</v>
      </c>
      <c r="G2" s="29">
        <f>+timer!B51</f>
        <v>8</v>
      </c>
      <c r="H2" t="s">
        <v>8</v>
      </c>
      <c r="I2" s="1"/>
    </row>
    <row r="3" spans="1:8" ht="12.75">
      <c r="A3" s="1">
        <f t="shared" si="2"/>
        <v>2</v>
      </c>
      <c r="B3">
        <f t="shared" si="0"/>
        <v>1</v>
      </c>
      <c r="C3">
        <v>1</v>
      </c>
      <c r="D3">
        <f t="shared" si="1"/>
        <v>8</v>
      </c>
      <c r="F3">
        <v>3</v>
      </c>
      <c r="G3" s="29">
        <f>+timer!B52</f>
        <v>8</v>
      </c>
      <c r="H3" t="s">
        <v>9</v>
      </c>
    </row>
    <row r="4" spans="1:8" ht="12.75">
      <c r="A4" s="1">
        <f t="shared" si="2"/>
        <v>3</v>
      </c>
      <c r="B4">
        <f t="shared" si="0"/>
        <v>2</v>
      </c>
      <c r="C4">
        <v>1</v>
      </c>
      <c r="D4">
        <f t="shared" si="1"/>
        <v>8</v>
      </c>
      <c r="F4">
        <v>4</v>
      </c>
      <c r="G4" s="29">
        <f>+timer!B53</f>
        <v>8</v>
      </c>
      <c r="H4" t="s">
        <v>10</v>
      </c>
    </row>
    <row r="5" spans="1:8" ht="12.75">
      <c r="A5" s="1">
        <f t="shared" si="2"/>
        <v>4</v>
      </c>
      <c r="B5">
        <f t="shared" si="0"/>
        <v>3</v>
      </c>
      <c r="C5">
        <v>1</v>
      </c>
      <c r="D5">
        <f t="shared" si="1"/>
        <v>8</v>
      </c>
      <c r="F5">
        <v>5</v>
      </c>
      <c r="G5" s="29">
        <f>+timer!B54</f>
        <v>7</v>
      </c>
      <c r="H5" t="s">
        <v>11</v>
      </c>
    </row>
    <row r="6" spans="1:8" ht="12.75">
      <c r="A6" s="1">
        <f t="shared" si="2"/>
        <v>5</v>
      </c>
      <c r="B6">
        <f t="shared" si="0"/>
        <v>4</v>
      </c>
      <c r="C6">
        <v>1</v>
      </c>
      <c r="D6">
        <f t="shared" si="1"/>
        <v>8</v>
      </c>
      <c r="F6">
        <v>6</v>
      </c>
      <c r="G6" s="29">
        <f>+timer!B55</f>
        <v>0</v>
      </c>
      <c r="H6" t="s">
        <v>12</v>
      </c>
    </row>
    <row r="7" spans="1:8" ht="12.75">
      <c r="A7" s="1">
        <f t="shared" si="2"/>
        <v>6</v>
      </c>
      <c r="B7">
        <f t="shared" si="0"/>
        <v>5</v>
      </c>
      <c r="C7">
        <v>1</v>
      </c>
      <c r="D7">
        <f t="shared" si="1"/>
        <v>7</v>
      </c>
      <c r="F7">
        <v>7</v>
      </c>
      <c r="G7" s="29">
        <f>+timer!B56</f>
        <v>0</v>
      </c>
      <c r="H7" t="s">
        <v>13</v>
      </c>
    </row>
    <row r="8" spans="1:8" ht="12.75">
      <c r="A8" s="1">
        <f t="shared" si="2"/>
        <v>7</v>
      </c>
      <c r="B8">
        <f t="shared" si="0"/>
        <v>6</v>
      </c>
      <c r="C8">
        <v>1</v>
      </c>
      <c r="D8">
        <f t="shared" si="1"/>
        <v>0</v>
      </c>
      <c r="G8" s="30"/>
      <c r="H8" s="12"/>
    </row>
    <row r="9" spans="1:8" ht="12.75">
      <c r="A9" s="1">
        <f t="shared" si="2"/>
        <v>8</v>
      </c>
      <c r="B9">
        <f t="shared" si="0"/>
        <v>7</v>
      </c>
      <c r="C9">
        <v>1</v>
      </c>
      <c r="D9">
        <f t="shared" si="1"/>
        <v>0</v>
      </c>
      <c r="G9" s="30">
        <f>SUM(G1:G8)</f>
        <v>39</v>
      </c>
      <c r="H9" t="s">
        <v>20</v>
      </c>
    </row>
    <row r="10" spans="1:4" ht="12.75">
      <c r="A10" s="1">
        <f t="shared" si="2"/>
        <v>9</v>
      </c>
      <c r="B10">
        <f t="shared" si="0"/>
        <v>1</v>
      </c>
      <c r="C10">
        <v>1</v>
      </c>
      <c r="D10">
        <f t="shared" si="1"/>
        <v>8</v>
      </c>
    </row>
    <row r="11" spans="1:8" ht="12.75">
      <c r="A11" s="1">
        <f t="shared" si="2"/>
        <v>10</v>
      </c>
      <c r="B11">
        <f t="shared" si="0"/>
        <v>2</v>
      </c>
      <c r="C11">
        <v>1</v>
      </c>
      <c r="D11">
        <f t="shared" si="1"/>
        <v>8</v>
      </c>
      <c r="G11" t="s">
        <v>14</v>
      </c>
      <c r="H11" t="s">
        <v>15</v>
      </c>
    </row>
    <row r="12" spans="1:12" ht="12.75">
      <c r="A12" s="1">
        <f t="shared" si="2"/>
        <v>11</v>
      </c>
      <c r="B12">
        <f t="shared" si="0"/>
        <v>3</v>
      </c>
      <c r="C12">
        <v>1</v>
      </c>
      <c r="D12">
        <f t="shared" si="1"/>
        <v>8</v>
      </c>
      <c r="G12" s="14">
        <v>42217</v>
      </c>
      <c r="H12" s="14">
        <v>42247</v>
      </c>
      <c r="K12" s="50"/>
      <c r="L12" s="50"/>
    </row>
    <row r="13" spans="1:8" ht="12.75">
      <c r="A13" s="1">
        <f t="shared" si="2"/>
        <v>12</v>
      </c>
      <c r="B13">
        <f t="shared" si="0"/>
        <v>4</v>
      </c>
      <c r="C13">
        <v>1</v>
      </c>
      <c r="D13">
        <f t="shared" si="1"/>
        <v>8</v>
      </c>
      <c r="G13" s="1">
        <v>42248</v>
      </c>
      <c r="H13" s="1">
        <v>42277</v>
      </c>
    </row>
    <row r="14" spans="1:13" ht="12.75">
      <c r="A14" s="1">
        <f t="shared" si="2"/>
        <v>13</v>
      </c>
      <c r="B14">
        <f t="shared" si="0"/>
        <v>5</v>
      </c>
      <c r="C14">
        <v>1</v>
      </c>
      <c r="D14">
        <f t="shared" si="1"/>
        <v>7</v>
      </c>
      <c r="F14" s="1"/>
      <c r="G14" s="14">
        <v>42278</v>
      </c>
      <c r="H14" s="14">
        <v>42308</v>
      </c>
      <c r="K14" s="13"/>
      <c r="L14" s="13"/>
      <c r="M14" s="1"/>
    </row>
    <row r="15" spans="1:13" ht="12.75">
      <c r="A15" s="1">
        <f t="shared" si="2"/>
        <v>14</v>
      </c>
      <c r="B15">
        <f t="shared" si="0"/>
        <v>6</v>
      </c>
      <c r="C15">
        <v>1</v>
      </c>
      <c r="D15">
        <f t="shared" si="1"/>
        <v>0</v>
      </c>
      <c r="F15" s="1"/>
      <c r="G15" s="1">
        <v>42309</v>
      </c>
      <c r="H15" s="1">
        <v>42338</v>
      </c>
      <c r="K15" s="13"/>
      <c r="L15" s="13"/>
      <c r="M15" s="1"/>
    </row>
    <row r="16" spans="1:13" ht="12.75">
      <c r="A16" s="1">
        <f t="shared" si="2"/>
        <v>15</v>
      </c>
      <c r="B16">
        <f t="shared" si="0"/>
        <v>7</v>
      </c>
      <c r="C16">
        <v>1</v>
      </c>
      <c r="D16">
        <f t="shared" si="1"/>
        <v>0</v>
      </c>
      <c r="F16" s="1"/>
      <c r="G16" s="14">
        <v>42339</v>
      </c>
      <c r="H16" s="14">
        <v>42369</v>
      </c>
      <c r="K16" s="13"/>
      <c r="L16" s="13"/>
      <c r="M16" s="1"/>
    </row>
    <row r="17" spans="1:13" ht="12.75">
      <c r="A17" s="1">
        <f t="shared" si="2"/>
        <v>16</v>
      </c>
      <c r="B17">
        <f t="shared" si="0"/>
        <v>1</v>
      </c>
      <c r="C17">
        <v>1</v>
      </c>
      <c r="D17">
        <f t="shared" si="1"/>
        <v>8</v>
      </c>
      <c r="F17" s="1"/>
      <c r="G17" s="1">
        <v>42370</v>
      </c>
      <c r="H17" s="1">
        <v>42400</v>
      </c>
      <c r="K17" s="13"/>
      <c r="L17" s="13"/>
      <c r="M17" s="1"/>
    </row>
    <row r="18" spans="1:13" ht="12.75">
      <c r="A18" s="1">
        <f t="shared" si="2"/>
        <v>17</v>
      </c>
      <c r="B18">
        <f t="shared" si="0"/>
        <v>2</v>
      </c>
      <c r="C18">
        <v>1</v>
      </c>
      <c r="D18">
        <f t="shared" si="1"/>
        <v>8</v>
      </c>
      <c r="F18" s="1"/>
      <c r="G18" s="14">
        <v>42401</v>
      </c>
      <c r="H18" s="14">
        <v>42429</v>
      </c>
      <c r="K18" s="13"/>
      <c r="L18" s="13"/>
      <c r="M18" s="1"/>
    </row>
    <row r="19" spans="1:13" ht="12.75">
      <c r="A19" s="1">
        <f t="shared" si="2"/>
        <v>18</v>
      </c>
      <c r="B19">
        <f t="shared" si="0"/>
        <v>3</v>
      </c>
      <c r="C19">
        <v>1</v>
      </c>
      <c r="D19">
        <f t="shared" si="1"/>
        <v>8</v>
      </c>
      <c r="F19" s="1"/>
      <c r="G19" s="1">
        <v>42430</v>
      </c>
      <c r="H19" s="1">
        <v>42460</v>
      </c>
      <c r="K19" s="13"/>
      <c r="L19" s="13"/>
      <c r="M19" s="1"/>
    </row>
    <row r="20" spans="1:13" ht="12.75">
      <c r="A20" s="1">
        <f t="shared" si="2"/>
        <v>19</v>
      </c>
      <c r="B20">
        <f t="shared" si="0"/>
        <v>4</v>
      </c>
      <c r="C20">
        <v>1</v>
      </c>
      <c r="D20">
        <f t="shared" si="1"/>
        <v>8</v>
      </c>
      <c r="F20" s="1"/>
      <c r="G20" s="14">
        <v>42461</v>
      </c>
      <c r="H20" s="14">
        <v>42490</v>
      </c>
      <c r="K20" s="13"/>
      <c r="L20" s="13"/>
      <c r="M20" s="1"/>
    </row>
    <row r="21" spans="1:13" ht="12.75">
      <c r="A21" s="1">
        <f t="shared" si="2"/>
        <v>20</v>
      </c>
      <c r="B21">
        <f t="shared" si="0"/>
        <v>5</v>
      </c>
      <c r="C21">
        <v>1</v>
      </c>
      <c r="D21">
        <f t="shared" si="1"/>
        <v>7</v>
      </c>
      <c r="F21" s="1"/>
      <c r="G21" s="1">
        <v>42491</v>
      </c>
      <c r="H21" s="1">
        <v>42521</v>
      </c>
      <c r="K21" s="13"/>
      <c r="L21" s="13"/>
      <c r="M21" s="1"/>
    </row>
    <row r="22" spans="1:13" ht="12.75">
      <c r="A22" s="1">
        <f t="shared" si="2"/>
        <v>21</v>
      </c>
      <c r="B22">
        <f t="shared" si="0"/>
        <v>6</v>
      </c>
      <c r="C22">
        <v>1</v>
      </c>
      <c r="D22">
        <f t="shared" si="1"/>
        <v>0</v>
      </c>
      <c r="F22" s="1"/>
      <c r="G22" s="14">
        <v>42522</v>
      </c>
      <c r="H22" s="14">
        <v>42551</v>
      </c>
      <c r="K22" s="13"/>
      <c r="L22" s="13"/>
      <c r="M22" s="1"/>
    </row>
    <row r="23" spans="1:13" ht="12.75">
      <c r="A23" s="1">
        <f t="shared" si="2"/>
        <v>22</v>
      </c>
      <c r="B23">
        <f t="shared" si="0"/>
        <v>7</v>
      </c>
      <c r="C23">
        <v>1</v>
      </c>
      <c r="D23">
        <f t="shared" si="1"/>
        <v>0</v>
      </c>
      <c r="F23" s="1"/>
      <c r="G23" s="1">
        <v>42552</v>
      </c>
      <c r="H23" s="1">
        <v>42582</v>
      </c>
      <c r="K23" s="13"/>
      <c r="L23" s="13"/>
      <c r="M23" s="1"/>
    </row>
    <row r="24" spans="1:8" ht="12.75">
      <c r="A24" s="1">
        <f t="shared" si="2"/>
        <v>23</v>
      </c>
      <c r="B24">
        <f t="shared" si="0"/>
        <v>1</v>
      </c>
      <c r="C24">
        <v>1</v>
      </c>
      <c r="D24">
        <f t="shared" si="1"/>
        <v>8</v>
      </c>
      <c r="F24" s="1"/>
      <c r="G24" s="14">
        <v>42583</v>
      </c>
      <c r="H24" s="14">
        <v>42613</v>
      </c>
    </row>
    <row r="25" spans="1:8" ht="12.75">
      <c r="A25" s="1">
        <f t="shared" si="2"/>
        <v>24</v>
      </c>
      <c r="B25">
        <f t="shared" si="0"/>
        <v>2</v>
      </c>
      <c r="C25">
        <v>1</v>
      </c>
      <c r="D25">
        <f t="shared" si="1"/>
        <v>8</v>
      </c>
      <c r="G25" s="1">
        <v>42614</v>
      </c>
      <c r="H25" s="1">
        <v>42643</v>
      </c>
    </row>
    <row r="26" spans="1:8" ht="12.75">
      <c r="A26" s="1">
        <f t="shared" si="2"/>
        <v>25</v>
      </c>
      <c r="B26">
        <f t="shared" si="0"/>
        <v>3</v>
      </c>
      <c r="C26">
        <v>1</v>
      </c>
      <c r="D26">
        <f t="shared" si="1"/>
        <v>8</v>
      </c>
      <c r="G26" s="14">
        <v>42644</v>
      </c>
      <c r="H26" s="14">
        <v>42674</v>
      </c>
    </row>
    <row r="27" spans="1:8" ht="12.75">
      <c r="A27" s="1">
        <f t="shared" si="2"/>
        <v>26</v>
      </c>
      <c r="B27">
        <f t="shared" si="0"/>
        <v>4</v>
      </c>
      <c r="C27">
        <v>1</v>
      </c>
      <c r="D27">
        <f t="shared" si="1"/>
        <v>8</v>
      </c>
      <c r="G27" s="1">
        <v>42675</v>
      </c>
      <c r="H27" s="1">
        <v>42704</v>
      </c>
    </row>
    <row r="28" spans="1:8" ht="12.75">
      <c r="A28" s="1">
        <f t="shared" si="2"/>
        <v>27</v>
      </c>
      <c r="B28">
        <f t="shared" si="0"/>
        <v>5</v>
      </c>
      <c r="C28">
        <v>1</v>
      </c>
      <c r="D28">
        <f t="shared" si="1"/>
        <v>7</v>
      </c>
      <c r="G28" s="14">
        <v>42705</v>
      </c>
      <c r="H28" s="14">
        <v>42735</v>
      </c>
    </row>
    <row r="29" spans="1:8" ht="12.75">
      <c r="A29" s="1">
        <f t="shared" si="2"/>
        <v>28</v>
      </c>
      <c r="B29">
        <f t="shared" si="0"/>
        <v>6</v>
      </c>
      <c r="C29">
        <v>1</v>
      </c>
      <c r="D29">
        <f t="shared" si="1"/>
        <v>0</v>
      </c>
      <c r="G29" s="1">
        <v>42736</v>
      </c>
      <c r="H29" s="1">
        <v>42766</v>
      </c>
    </row>
    <row r="30" spans="1:8" ht="12.75">
      <c r="A30" s="1">
        <f t="shared" si="2"/>
        <v>29</v>
      </c>
      <c r="B30">
        <f t="shared" si="0"/>
        <v>7</v>
      </c>
      <c r="C30">
        <v>1</v>
      </c>
      <c r="D30">
        <f t="shared" si="1"/>
        <v>0</v>
      </c>
      <c r="G30" s="14">
        <v>42767</v>
      </c>
      <c r="H30" s="14">
        <v>42794</v>
      </c>
    </row>
    <row r="31" spans="1:8" ht="12.75">
      <c r="A31" s="1">
        <f t="shared" si="2"/>
        <v>30</v>
      </c>
      <c r="B31">
        <f t="shared" si="0"/>
        <v>1</v>
      </c>
      <c r="C31">
        <v>1</v>
      </c>
      <c r="D31">
        <f t="shared" si="1"/>
        <v>8</v>
      </c>
      <c r="G31" s="1">
        <v>42795</v>
      </c>
      <c r="H31" s="1">
        <v>42825</v>
      </c>
    </row>
    <row r="32" spans="1:8" ht="12.75">
      <c r="A32" s="1"/>
      <c r="G32" s="14">
        <v>42826</v>
      </c>
      <c r="H32" s="14">
        <v>42855</v>
      </c>
    </row>
    <row r="33" spans="1:8" ht="12.75">
      <c r="A33" s="1"/>
      <c r="G33" s="14">
        <v>42856</v>
      </c>
      <c r="H33" s="1">
        <v>42886</v>
      </c>
    </row>
    <row r="34" spans="1:8" ht="12.75">
      <c r="A34" s="1"/>
      <c r="G34" s="1">
        <v>42887</v>
      </c>
      <c r="H34" s="14">
        <v>42916</v>
      </c>
    </row>
    <row r="35" spans="1:8" ht="12.75">
      <c r="A35" s="1"/>
      <c r="G35" s="14">
        <v>42917</v>
      </c>
      <c r="H35" s="1">
        <v>42947</v>
      </c>
    </row>
    <row r="36" spans="1:8" ht="12.75">
      <c r="A36" s="1"/>
      <c r="G36" s="1">
        <v>42948</v>
      </c>
      <c r="H36" s="14">
        <v>42978</v>
      </c>
    </row>
    <row r="37" spans="1:8" ht="12.75">
      <c r="A37" s="1"/>
      <c r="G37" s="14">
        <v>42979</v>
      </c>
      <c r="H37" s="1">
        <v>43008</v>
      </c>
    </row>
    <row r="38" spans="1:8" ht="12.75">
      <c r="A38" s="1"/>
      <c r="G38" s="1">
        <v>43009</v>
      </c>
      <c r="H38" s="14">
        <v>43039</v>
      </c>
    </row>
    <row r="39" spans="1:8" ht="12.75">
      <c r="A39" s="1"/>
      <c r="G39" s="14">
        <v>43040</v>
      </c>
      <c r="H39" s="1">
        <v>43069</v>
      </c>
    </row>
    <row r="40" spans="1:8" ht="12.75">
      <c r="A40" s="1"/>
      <c r="G40" s="1">
        <v>43070</v>
      </c>
      <c r="H40" s="14">
        <v>43100</v>
      </c>
    </row>
    <row r="41" spans="1:8" ht="12.75">
      <c r="A41" s="1"/>
      <c r="G41" s="14">
        <v>43101</v>
      </c>
      <c r="H41" s="1">
        <v>43131</v>
      </c>
    </row>
    <row r="42" spans="1:8" ht="12.75">
      <c r="A42" s="1"/>
      <c r="G42" s="1">
        <v>43132</v>
      </c>
      <c r="H42" s="14">
        <v>43159</v>
      </c>
    </row>
    <row r="43" spans="1:8" ht="12.75">
      <c r="A43" s="1"/>
      <c r="G43" s="14">
        <v>43160</v>
      </c>
      <c r="H43" s="1">
        <v>43190</v>
      </c>
    </row>
    <row r="44" spans="1:8" ht="12.75">
      <c r="A44" s="1"/>
      <c r="G44" s="1">
        <v>43191</v>
      </c>
      <c r="H44" s="14">
        <v>43220</v>
      </c>
    </row>
    <row r="45" spans="1:8" ht="12.75">
      <c r="A45" s="1"/>
      <c r="G45" s="14">
        <v>43221</v>
      </c>
      <c r="H45" s="1">
        <v>43251</v>
      </c>
    </row>
    <row r="46" spans="1:8" ht="12.75">
      <c r="A46" s="1"/>
      <c r="G46" s="1">
        <v>43252</v>
      </c>
      <c r="H46" s="14">
        <v>43281</v>
      </c>
    </row>
    <row r="47" spans="1:8" ht="12.75">
      <c r="A47" s="1"/>
      <c r="G47" s="14">
        <v>43282</v>
      </c>
      <c r="H47" s="1">
        <v>43312</v>
      </c>
    </row>
    <row r="48" spans="1:8" ht="12.75">
      <c r="A48" s="1"/>
      <c r="G48" s="1">
        <v>43313</v>
      </c>
      <c r="H48" s="14">
        <v>43343</v>
      </c>
    </row>
    <row r="49" spans="1:8" ht="12.75">
      <c r="A49" s="1"/>
      <c r="G49" s="14">
        <v>43344</v>
      </c>
      <c r="H49" s="1">
        <v>43373</v>
      </c>
    </row>
    <row r="50" spans="1:8" ht="12.75">
      <c r="A50" s="1"/>
      <c r="G50" s="1">
        <v>43374</v>
      </c>
      <c r="H50" s="14">
        <v>43404</v>
      </c>
    </row>
    <row r="51" spans="1:8" ht="12.75">
      <c r="A51" s="1"/>
      <c r="G51" s="14">
        <v>43405</v>
      </c>
      <c r="H51" s="1">
        <v>43434</v>
      </c>
    </row>
    <row r="52" spans="1:8" ht="12.75">
      <c r="A52" s="1"/>
      <c r="G52" s="1">
        <v>43435</v>
      </c>
      <c r="H52" s="14">
        <v>43465</v>
      </c>
    </row>
    <row r="53" spans="1:8" ht="12.75">
      <c r="A53" s="1"/>
      <c r="G53" s="14">
        <v>43466</v>
      </c>
      <c r="H53" s="1">
        <v>43496</v>
      </c>
    </row>
    <row r="54" spans="1:8" ht="12.75">
      <c r="A54" s="1"/>
      <c r="G54" s="14">
        <v>43497</v>
      </c>
      <c r="H54" s="14">
        <v>43524</v>
      </c>
    </row>
    <row r="55" spans="1:8" ht="12.75">
      <c r="A55" s="1"/>
      <c r="G55" s="1">
        <v>43525</v>
      </c>
      <c r="H55" s="1">
        <v>43555</v>
      </c>
    </row>
    <row r="56" spans="1:8" ht="12.75">
      <c r="A56" s="1"/>
      <c r="G56" s="14">
        <v>43556</v>
      </c>
      <c r="H56" s="14">
        <v>43585</v>
      </c>
    </row>
    <row r="57" spans="1:8" ht="12.75">
      <c r="A57" s="1"/>
      <c r="G57" s="1">
        <v>43586</v>
      </c>
      <c r="H57" s="1">
        <v>43616</v>
      </c>
    </row>
    <row r="58" spans="1:8" ht="12.75">
      <c r="A58" s="1"/>
      <c r="G58" s="14">
        <v>43617</v>
      </c>
      <c r="H58" s="14">
        <v>43646</v>
      </c>
    </row>
    <row r="59" spans="1:8" ht="12.75">
      <c r="A59" s="1"/>
      <c r="G59" s="1">
        <v>43647</v>
      </c>
      <c r="H59" s="1">
        <v>43677</v>
      </c>
    </row>
    <row r="60" spans="1:8" ht="12.75">
      <c r="A60" s="1"/>
      <c r="G60" s="14">
        <v>43678</v>
      </c>
      <c r="H60" s="14">
        <v>43708</v>
      </c>
    </row>
    <row r="61" spans="1:8" ht="12.75">
      <c r="A61" s="1"/>
      <c r="G61" s="1">
        <v>43709</v>
      </c>
      <c r="H61" s="1">
        <v>43738</v>
      </c>
    </row>
    <row r="62" spans="1:8" ht="12.75">
      <c r="A62" s="1"/>
      <c r="G62" s="14">
        <v>43739</v>
      </c>
      <c r="H62" s="14">
        <v>43769</v>
      </c>
    </row>
    <row r="63" spans="1:8" ht="12.75">
      <c r="A63" s="1"/>
      <c r="G63" s="1">
        <v>43770</v>
      </c>
      <c r="H63" s="1">
        <v>43799</v>
      </c>
    </row>
    <row r="64" spans="1:8" ht="12.75">
      <c r="A64" s="1"/>
      <c r="G64" s="14">
        <v>43800</v>
      </c>
      <c r="H64" s="14">
        <v>43830</v>
      </c>
    </row>
    <row r="65" spans="1:8" ht="12.75">
      <c r="A65" s="1"/>
      <c r="G65" s="1">
        <v>43831</v>
      </c>
      <c r="H65" s="1">
        <v>43861</v>
      </c>
    </row>
    <row r="66" spans="1:8" ht="12.75">
      <c r="A66" s="1"/>
      <c r="G66" s="14">
        <v>43862</v>
      </c>
      <c r="H66" s="14">
        <v>43890</v>
      </c>
    </row>
    <row r="67" spans="1:8" ht="12.75">
      <c r="A67" s="1"/>
      <c r="G67" s="1">
        <v>43891</v>
      </c>
      <c r="H67" s="1">
        <v>43921</v>
      </c>
    </row>
    <row r="68" spans="1:8" ht="12.75">
      <c r="A68" s="1"/>
      <c r="G68" s="14">
        <v>43922</v>
      </c>
      <c r="H68" s="14">
        <v>43951</v>
      </c>
    </row>
    <row r="69" spans="1:8" ht="12.75">
      <c r="A69" s="1"/>
      <c r="G69" s="1">
        <v>43952</v>
      </c>
      <c r="H69" s="1">
        <v>43982</v>
      </c>
    </row>
    <row r="70" spans="1:8" ht="12.75">
      <c r="A70" s="1"/>
      <c r="G70" s="14">
        <v>43983</v>
      </c>
      <c r="H70" s="14">
        <v>44012</v>
      </c>
    </row>
    <row r="71" spans="1:8" ht="12.75">
      <c r="A71" s="1"/>
      <c r="G71" s="1">
        <v>44013</v>
      </c>
      <c r="H71" s="1">
        <v>44043</v>
      </c>
    </row>
    <row r="72" spans="1:8" ht="12.75">
      <c r="A72" s="1"/>
      <c r="G72" s="14">
        <v>44044</v>
      </c>
      <c r="H72" s="14">
        <v>44074</v>
      </c>
    </row>
    <row r="73" spans="1:8" ht="12.75">
      <c r="A73" s="1"/>
      <c r="G73" s="1">
        <v>44075</v>
      </c>
      <c r="H73" s="1">
        <v>44104</v>
      </c>
    </row>
    <row r="74" spans="1:8" ht="12.75">
      <c r="A74" s="1"/>
      <c r="G74" s="14">
        <v>44105</v>
      </c>
      <c r="H74" s="14">
        <v>44135</v>
      </c>
    </row>
    <row r="75" spans="1:8" ht="12.75">
      <c r="A75" s="1"/>
      <c r="G75" s="14">
        <v>44136</v>
      </c>
      <c r="H75" s="1">
        <v>44165</v>
      </c>
    </row>
    <row r="76" spans="1:8" ht="12.75">
      <c r="A76" s="1"/>
      <c r="G76" s="1">
        <v>44166</v>
      </c>
      <c r="H76" s="14">
        <v>44196</v>
      </c>
    </row>
    <row r="77" spans="1:8" ht="12.75">
      <c r="A77" s="1"/>
      <c r="G77" s="14"/>
      <c r="H77" s="1"/>
    </row>
    <row r="78" spans="1:8" ht="12.75">
      <c r="A78" s="1"/>
      <c r="G78" s="1"/>
      <c r="H78" s="14"/>
    </row>
    <row r="79" spans="1:21" ht="12.75">
      <c r="A79" s="1"/>
      <c r="G79" s="14"/>
      <c r="H79" s="1"/>
      <c r="T79" s="41"/>
      <c r="U79" s="41"/>
    </row>
    <row r="80" spans="1:21" ht="12.75">
      <c r="A80" s="1"/>
      <c r="G80" s="1"/>
      <c r="H80" s="14"/>
      <c r="T80" s="41"/>
      <c r="U80" s="41"/>
    </row>
    <row r="81" spans="1:21" ht="12.75">
      <c r="A81" s="1"/>
      <c r="G81" s="14"/>
      <c r="H81" s="1"/>
      <c r="T81" s="41"/>
      <c r="U81" s="41"/>
    </row>
    <row r="82" spans="1:21" ht="12.75">
      <c r="A82" s="1"/>
      <c r="G82" s="1"/>
      <c r="H82" s="14"/>
      <c r="T82" s="41"/>
      <c r="U82" s="41"/>
    </row>
    <row r="83" spans="1:8" ht="12.75">
      <c r="A83" s="1"/>
      <c r="G83" s="14"/>
      <c r="H83" s="14"/>
    </row>
    <row r="84" spans="1:8" ht="12.75">
      <c r="A84" s="1"/>
      <c r="G84" s="1"/>
      <c r="H84" s="1"/>
    </row>
    <row r="85" spans="1:8" ht="12.75">
      <c r="A85" s="1"/>
      <c r="G85" s="14"/>
      <c r="H85" s="14"/>
    </row>
    <row r="86" spans="1:8" ht="12.75">
      <c r="A86" s="1"/>
      <c r="G86" s="1"/>
      <c r="H86" s="14"/>
    </row>
    <row r="87" spans="1:8" ht="12.75">
      <c r="A87" s="1"/>
      <c r="G87" s="14"/>
      <c r="H87" s="1"/>
    </row>
    <row r="88" spans="1:8" ht="12.75">
      <c r="A88" s="1"/>
      <c r="G88" s="1"/>
      <c r="H88" s="14"/>
    </row>
    <row r="89" spans="1:8" ht="12.75">
      <c r="A89" s="1"/>
      <c r="G89" s="14"/>
      <c r="H89" s="14"/>
    </row>
    <row r="90" spans="1:8" ht="12.75">
      <c r="A90" s="1"/>
      <c r="G90" s="1"/>
      <c r="H90" s="1"/>
    </row>
    <row r="91" spans="1:8" ht="12.75">
      <c r="A91" s="1"/>
      <c r="G91" s="14"/>
      <c r="H91" s="14"/>
    </row>
    <row r="92" spans="1:8" ht="12.75">
      <c r="A92" s="1"/>
      <c r="G92" s="1"/>
      <c r="H92" s="14"/>
    </row>
    <row r="93" spans="1:8" ht="12.75">
      <c r="A93" s="1"/>
      <c r="G93" s="14"/>
      <c r="H93" s="1"/>
    </row>
    <row r="94" spans="1:8" ht="12.75">
      <c r="A94" s="1"/>
      <c r="G94" s="1"/>
      <c r="H94" s="14"/>
    </row>
    <row r="95" spans="1:8" ht="12.75">
      <c r="A95" s="1"/>
      <c r="G95" s="14"/>
      <c r="H95" s="14"/>
    </row>
    <row r="96" spans="1:8" ht="12.75">
      <c r="A96" s="1"/>
      <c r="G96" s="14"/>
      <c r="H96" s="1"/>
    </row>
    <row r="97" spans="1:8" ht="12.75">
      <c r="A97" s="1"/>
      <c r="G97" s="1"/>
      <c r="H97" s="14"/>
    </row>
    <row r="98" spans="1:8" ht="12.75">
      <c r="A98" s="1"/>
      <c r="G98" s="14"/>
      <c r="H98" s="14"/>
    </row>
    <row r="99" spans="1:8" ht="12.75">
      <c r="A99" s="1"/>
      <c r="G99" s="1"/>
      <c r="H99" s="1"/>
    </row>
    <row r="100" spans="1:8" ht="12.75">
      <c r="A100" s="1"/>
      <c r="G100" s="14"/>
      <c r="H100" s="14"/>
    </row>
    <row r="101" spans="1:8" ht="12.75">
      <c r="A101" s="1"/>
      <c r="G101" s="1"/>
      <c r="H101" s="14"/>
    </row>
    <row r="102" spans="1:8" ht="12.75">
      <c r="A102" s="1"/>
      <c r="G102" s="14"/>
      <c r="H102" s="1"/>
    </row>
    <row r="103" spans="1:8" ht="12.75">
      <c r="A103" s="1"/>
      <c r="G103" s="1"/>
      <c r="H103" s="14"/>
    </row>
    <row r="104" spans="1:8" ht="12.75">
      <c r="A104" s="1"/>
      <c r="G104" s="14"/>
      <c r="H104" s="14"/>
    </row>
    <row r="105" spans="1:8" ht="12.75">
      <c r="A105" s="1"/>
      <c r="G105" s="1"/>
      <c r="H105" s="1"/>
    </row>
    <row r="106" spans="1:8" ht="12.75">
      <c r="A106" s="1"/>
      <c r="G106" s="14"/>
      <c r="H106" s="14"/>
    </row>
    <row r="107" spans="1:8" ht="12.75">
      <c r="A107" s="1"/>
      <c r="G107" s="1"/>
      <c r="H107" s="14"/>
    </row>
    <row r="108" spans="1:8" ht="12.75">
      <c r="A108" s="1"/>
      <c r="G108" s="14"/>
      <c r="H108" s="1"/>
    </row>
    <row r="109" spans="1:8" ht="12.75">
      <c r="A109" s="1"/>
      <c r="G109" s="1"/>
      <c r="H109" s="14"/>
    </row>
    <row r="110" spans="1:8" ht="12.75">
      <c r="A110" s="1"/>
      <c r="G110" s="14"/>
      <c r="H110" s="14"/>
    </row>
    <row r="111" spans="1:8" ht="12.75">
      <c r="A111" s="1"/>
      <c r="G111" s="1"/>
      <c r="H111" s="1"/>
    </row>
    <row r="112" spans="1:8" ht="12.75">
      <c r="A112" s="1"/>
      <c r="G112" s="14"/>
      <c r="H112" s="14"/>
    </row>
    <row r="113" spans="1:8" ht="12.75">
      <c r="A113" s="1"/>
      <c r="G113" s="1"/>
      <c r="H113" s="14"/>
    </row>
    <row r="114" spans="1:8" ht="12.75">
      <c r="A114" s="1"/>
      <c r="G114" s="14"/>
      <c r="H114" s="1"/>
    </row>
    <row r="115" spans="1:8" ht="12.75">
      <c r="A115" s="1"/>
      <c r="G115" s="1"/>
      <c r="H115" s="14"/>
    </row>
    <row r="116" spans="1:8" ht="12.75">
      <c r="A116" s="1"/>
      <c r="G116" s="14"/>
      <c r="H116" s="14"/>
    </row>
    <row r="117" spans="1:8" ht="12.75">
      <c r="A117" s="1"/>
      <c r="G117" s="14"/>
      <c r="H117" s="1"/>
    </row>
    <row r="118" spans="1:8" ht="12.75">
      <c r="A118" s="1"/>
      <c r="G118" s="1"/>
      <c r="H118" s="14"/>
    </row>
    <row r="119" spans="1:8" ht="12.75">
      <c r="A119" s="1"/>
      <c r="G119" s="14"/>
      <c r="H119" s="14"/>
    </row>
    <row r="120" spans="1:8" ht="12.75">
      <c r="A120" s="1"/>
      <c r="G120" s="1"/>
      <c r="H120" s="1"/>
    </row>
    <row r="121" spans="1:8" ht="12.75">
      <c r="A121" s="1"/>
      <c r="G121" s="14"/>
      <c r="H121" s="14"/>
    </row>
    <row r="122" spans="1:8" ht="12.75">
      <c r="A122" s="1"/>
      <c r="G122" s="1"/>
      <c r="H122" s="14"/>
    </row>
    <row r="123" spans="1:8" ht="12.75">
      <c r="A123" s="1"/>
      <c r="G123" s="14"/>
      <c r="H123" s="1"/>
    </row>
    <row r="124" spans="1:8" ht="12.75">
      <c r="A124" s="1"/>
      <c r="G124" s="1"/>
      <c r="H124" s="1"/>
    </row>
    <row r="125" spans="1:8" ht="12.75">
      <c r="A125" s="1"/>
      <c r="G125" s="14"/>
      <c r="H125" s="1"/>
    </row>
    <row r="126" spans="1:8" ht="12.75">
      <c r="A126" s="1"/>
      <c r="G126" s="1"/>
      <c r="H126" s="14"/>
    </row>
    <row r="127" spans="1:8" ht="12.75">
      <c r="A127" s="1"/>
      <c r="G127" s="14"/>
      <c r="H127" s="14"/>
    </row>
    <row r="128" spans="1:8" ht="12.75">
      <c r="A128" s="1"/>
      <c r="G128" s="1"/>
      <c r="H128" s="1"/>
    </row>
    <row r="129" spans="1:8" ht="12.75">
      <c r="A129" s="1"/>
      <c r="G129" s="14"/>
      <c r="H129" s="14"/>
    </row>
    <row r="130" spans="1:8" ht="12.75">
      <c r="A130" s="1"/>
      <c r="G130" s="1"/>
      <c r="H130" s="14"/>
    </row>
    <row r="131" spans="1:8" ht="12.75">
      <c r="A131" s="1"/>
      <c r="G131" s="14"/>
      <c r="H131" s="1"/>
    </row>
    <row r="132" spans="1:8" ht="12.75">
      <c r="A132" s="1"/>
      <c r="G132" s="1"/>
      <c r="H132" s="14"/>
    </row>
    <row r="133" spans="1:8" ht="12.75">
      <c r="A133" s="1"/>
      <c r="G133" s="14"/>
      <c r="H133" s="14"/>
    </row>
    <row r="134" spans="1:8" ht="12.75">
      <c r="A134" s="1"/>
      <c r="G134" s="1"/>
      <c r="H134" s="1"/>
    </row>
    <row r="135" spans="1:8" ht="12.75">
      <c r="A135" s="1"/>
      <c r="G135" s="14"/>
      <c r="H135" s="14"/>
    </row>
    <row r="136" spans="1:8" ht="12.75">
      <c r="A136" s="1"/>
      <c r="G136" s="1"/>
      <c r="H136" s="14"/>
    </row>
    <row r="137" spans="1:8" ht="12.75">
      <c r="A137" s="1"/>
      <c r="G137" s="14"/>
      <c r="H137" s="1"/>
    </row>
    <row r="138" spans="1:8" ht="12.75">
      <c r="A138" s="1"/>
      <c r="G138" s="14"/>
      <c r="H138" s="14"/>
    </row>
    <row r="139" spans="1:8" ht="12.75">
      <c r="A139" s="1"/>
      <c r="G139" s="1"/>
      <c r="H139" s="14"/>
    </row>
    <row r="140" spans="1:8" ht="12.75">
      <c r="A140" s="1"/>
      <c r="G140" s="14"/>
      <c r="H140" s="1"/>
    </row>
    <row r="141" spans="1:8" ht="12.75">
      <c r="A141" s="1"/>
      <c r="G141" s="1"/>
      <c r="H141" s="14"/>
    </row>
    <row r="142" spans="1:8" ht="12.75">
      <c r="A142" s="1"/>
      <c r="G142" s="14"/>
      <c r="H142" s="14"/>
    </row>
    <row r="143" spans="1:8" ht="12.75">
      <c r="A143" s="1"/>
      <c r="G143" s="1"/>
      <c r="H143" s="1"/>
    </row>
    <row r="144" spans="1:8" ht="12.75">
      <c r="A144" s="1"/>
      <c r="G144" s="14"/>
      <c r="H144" s="14"/>
    </row>
    <row r="145" spans="1:8" ht="12.75">
      <c r="A145" s="1"/>
      <c r="G145" s="1"/>
      <c r="H145" s="14"/>
    </row>
    <row r="146" spans="1:8" ht="12.75">
      <c r="A146" s="1"/>
      <c r="G146" s="14"/>
      <c r="H146" s="1"/>
    </row>
    <row r="147" spans="1:8" ht="12.75">
      <c r="A147" s="1"/>
      <c r="G147" s="1"/>
      <c r="H147" s="14"/>
    </row>
    <row r="148" spans="1:8" ht="12.75">
      <c r="A148" s="1"/>
      <c r="G148" s="14"/>
      <c r="H148" s="14"/>
    </row>
    <row r="149" spans="1:8" ht="12.75">
      <c r="A149" s="1"/>
      <c r="G149" s="1"/>
      <c r="H149" s="1"/>
    </row>
    <row r="150" spans="1:8" ht="12.75">
      <c r="A150" s="1"/>
      <c r="G150" s="14"/>
      <c r="H150" s="14"/>
    </row>
    <row r="151" spans="1:8" ht="12.75">
      <c r="A151" s="1"/>
      <c r="G151" s="1"/>
      <c r="H151" s="14"/>
    </row>
    <row r="152" spans="1:8" ht="12.75">
      <c r="A152" s="1"/>
      <c r="G152" s="14"/>
      <c r="H152" s="1"/>
    </row>
    <row r="153" spans="1:8" ht="12.75">
      <c r="A153" s="1"/>
      <c r="G153" s="1"/>
      <c r="H153" s="1"/>
    </row>
    <row r="154" spans="1:8" ht="12.75">
      <c r="A154" s="1"/>
      <c r="G154" s="14"/>
      <c r="H154" s="1"/>
    </row>
    <row r="155" spans="1:8" ht="12.75">
      <c r="A155" s="1"/>
      <c r="G155" s="1"/>
      <c r="H155" s="14"/>
    </row>
    <row r="156" spans="1:8" ht="12.75">
      <c r="A156" s="1"/>
      <c r="G156" s="14"/>
      <c r="H156" s="14"/>
    </row>
    <row r="157" spans="1:8" ht="12.75">
      <c r="A157" s="1"/>
      <c r="G157" s="1"/>
      <c r="H157" s="1"/>
    </row>
    <row r="158" spans="1:8" ht="12.75">
      <c r="A158" s="1"/>
      <c r="G158" s="14"/>
      <c r="H158" s="14"/>
    </row>
    <row r="159" spans="1:8" ht="12.75">
      <c r="A159" s="1"/>
      <c r="G159" s="14"/>
      <c r="H159" s="14"/>
    </row>
    <row r="160" spans="1:8" ht="12.75">
      <c r="A160" s="1"/>
      <c r="G160" s="1"/>
      <c r="H160" s="1"/>
    </row>
    <row r="161" spans="1:8" ht="12.75">
      <c r="A161" s="1"/>
      <c r="G161" s="14"/>
      <c r="H161" s="14"/>
    </row>
    <row r="162" spans="1:8" ht="12.75">
      <c r="A162" s="1"/>
      <c r="G162" s="1"/>
      <c r="H162" s="14"/>
    </row>
    <row r="163" spans="1:8" ht="12.75">
      <c r="A163" s="1"/>
      <c r="G163" s="14"/>
      <c r="H163" s="1"/>
    </row>
    <row r="164" spans="1:8" ht="12.75">
      <c r="A164" s="1"/>
      <c r="G164" s="1"/>
      <c r="H164" s="14"/>
    </row>
    <row r="165" spans="1:8" ht="12.75">
      <c r="A165" s="1"/>
      <c r="G165" s="14"/>
      <c r="H165" s="14"/>
    </row>
    <row r="166" spans="1:8" ht="12.75">
      <c r="A166" s="1"/>
      <c r="G166" s="1"/>
      <c r="H166" s="1"/>
    </row>
    <row r="167" spans="1:8" ht="12.75">
      <c r="A167" s="1"/>
      <c r="G167" s="14"/>
      <c r="H167" s="14"/>
    </row>
    <row r="168" spans="1:8" ht="12.75">
      <c r="A168" s="1"/>
      <c r="G168" s="1"/>
      <c r="H168" s="14"/>
    </row>
    <row r="169" spans="1:8" ht="12.75">
      <c r="A169" s="1"/>
      <c r="G169" s="14"/>
      <c r="H169" s="1"/>
    </row>
    <row r="170" spans="1:8" ht="12.75">
      <c r="A170" s="1"/>
      <c r="G170" s="1"/>
      <c r="H170" s="14"/>
    </row>
    <row r="171" spans="1:8" ht="12.75">
      <c r="A171" s="1"/>
      <c r="G171" s="14"/>
      <c r="H171" s="14"/>
    </row>
    <row r="172" spans="1:8" ht="12.75">
      <c r="A172" s="1"/>
      <c r="G172" s="1"/>
      <c r="H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</sheetData>
  <sheetProtection/>
  <mergeCells count="1">
    <mergeCell ref="K12:L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m552</dc:creator>
  <cp:keywords/>
  <dc:description/>
  <cp:lastModifiedBy>Bente Grønbæk Bruun</cp:lastModifiedBy>
  <cp:lastPrinted>2011-02-01T13:34:51Z</cp:lastPrinted>
  <dcterms:created xsi:type="dcterms:W3CDTF">2004-11-08T07:56:31Z</dcterms:created>
  <dcterms:modified xsi:type="dcterms:W3CDTF">2019-06-19T08:18:39Z</dcterms:modified>
  <cp:category/>
  <cp:version/>
  <cp:contentType/>
  <cp:contentStatus/>
</cp:coreProperties>
</file>